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LANNING" sheetId="1" state="visible" r:id="rId1"/>
    <sheet name="EXEMPLE REMPLI" sheetId="2" state="visible" r:id="rId2"/>
    <sheet name="JOURS NON TRAVAILLÉS" sheetId="3" state="visible" r:id="rId3"/>
  </sheets>
  <definedNames>
    <definedName name="JoursNonTravailles">'JOURS NON TRAVAILLÉS'!$B$7:$B$86</definedName>
    <definedName name="_xlnm.Print_Titles" localSheetId="0">'PLANNING'!$1:$6</definedName>
    <definedName name="_xlnm.Print_Area" localSheetId="0">'PLANNING'!$A$1:$Z$27</definedName>
    <definedName name="_xlnm.Print_Titles" localSheetId="1">'EXEMPLE REMPLI'!$1:$6</definedName>
    <definedName name="_xlnm.Print_Area" localSheetId="1">'EXEMPLE REMPLI'!$A$1:$Z$27</definedName>
  </definedNames>
  <calcPr calcId="124519" fullCalcOnLoad="1"/>
</workbook>
</file>

<file path=xl/styles.xml><?xml version="1.0" encoding="utf-8"?>
<styleSheet xmlns="http://schemas.openxmlformats.org/spreadsheetml/2006/main">
  <numFmts count="4">
    <numFmt numFmtId="164" formatCode="yyyy-mm-dd"/>
    <numFmt numFmtId="165" formatCode="DD/MM/YYYY"/>
    <numFmt numFmtId="166" formatCode="DD/MM"/>
    <numFmt numFmtId="167" formatCode="0 %"/>
  </numFmts>
  <fonts count="8">
    <font>
      <name val="Calibri"/>
      <family val="2"/>
      <color theme="1"/>
      <sz val="11"/>
      <scheme val="minor"/>
    </font>
    <font>
      <name val="Calibri"/>
      <b val="1"/>
      <color rgb="001F3864"/>
      <sz val="16"/>
    </font>
    <font>
      <name val="Calibri"/>
      <i val="1"/>
      <color rgb="00595959"/>
      <sz val="9"/>
    </font>
    <font>
      <name val="Calibri"/>
      <b val="1"/>
      <color rgb="00FFFFFF"/>
      <sz val="10"/>
    </font>
    <font>
      <name val="Calibri"/>
      <sz val="10"/>
    </font>
    <font>
      <name val="Calibri"/>
      <b val="1"/>
      <color rgb="00333333"/>
      <sz val="10"/>
    </font>
    <font>
      <name val="Calibri"/>
      <b val="1"/>
      <color rgb="001F3864"/>
      <sz val="10"/>
    </font>
    <font>
      <name val="Calibri"/>
      <color rgb="001F3864"/>
      <sz val="10"/>
    </font>
  </fonts>
  <fills count="12">
    <fill>
      <patternFill/>
    </fill>
    <fill>
      <patternFill patternType="gray125"/>
    </fill>
    <fill>
      <patternFill patternType="solid">
        <fgColor rgb="002E75B6"/>
      </patternFill>
    </fill>
    <fill>
      <patternFill patternType="solid">
        <fgColor rgb="00FFFFFF"/>
      </patternFill>
    </fill>
    <fill>
      <patternFill patternType="solid">
        <fgColor rgb="00E7E6E6"/>
      </patternFill>
    </fill>
    <fill>
      <patternFill patternType="solid">
        <fgColor rgb="00FFF2CC"/>
      </patternFill>
    </fill>
    <fill>
      <patternFill patternType="solid">
        <fgColor rgb="00BDD7EE"/>
      </patternFill>
    </fill>
    <fill>
      <patternFill patternType="solid">
        <fgColor rgb="00C6EFCE"/>
      </patternFill>
    </fill>
    <fill>
      <patternFill patternType="solid">
        <fgColor rgb="00ED7D31"/>
      </patternFill>
    </fill>
    <fill>
      <patternFill patternType="solid">
        <fgColor rgb="00FFC7CE"/>
      </patternFill>
    </fill>
    <fill>
      <patternFill patternType="solid">
        <fgColor rgb="001F3864"/>
      </patternFill>
    </fill>
    <fill>
      <patternFill patternType="solid">
        <fgColor rgb="00DEEBF7"/>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32">
    <xf numFmtId="0" fontId="0" fillId="0" borderId="0" pivotButton="0" quotePrefix="0" xfId="0"/>
    <xf numFmtId="0" fontId="1" fillId="0" borderId="0" applyAlignment="1" pivotButton="0" quotePrefix="0" xfId="0">
      <alignment vertical="center"/>
    </xf>
    <xf numFmtId="0" fontId="5" fillId="4" borderId="1" applyAlignment="1" pivotButton="0" quotePrefix="0" xfId="0">
      <alignment vertical="center"/>
    </xf>
    <xf numFmtId="0" fontId="4" fillId="3" borderId="1" applyAlignment="1" pivotButton="0" quotePrefix="0" xfId="0">
      <alignment vertical="center"/>
    </xf>
    <xf numFmtId="0" fontId="0" fillId="3" borderId="1" pivotButton="0" quotePrefix="0" xfId="0"/>
    <xf numFmtId="0" fontId="2" fillId="0" borderId="0" applyAlignment="1" pivotButton="0" quotePrefix="0" xfId="0">
      <alignment vertical="top" wrapText="1"/>
    </xf>
    <xf numFmtId="165" fontId="6" fillId="5" borderId="1" applyAlignment="1" pivotButton="0" quotePrefix="0" xfId="0">
      <alignment vertical="center"/>
    </xf>
    <xf numFmtId="0" fontId="0" fillId="5" borderId="1" pivotButton="0" quotePrefix="0" xfId="0"/>
    <xf numFmtId="0" fontId="2" fillId="6" borderId="1" applyAlignment="1" pivotButton="0" quotePrefix="0" xfId="0">
      <alignment horizontal="center" vertical="center"/>
    </xf>
    <xf numFmtId="0" fontId="2" fillId="7" borderId="1" applyAlignment="1" pivotButton="0" quotePrefix="0" xfId="0">
      <alignment horizontal="center" vertical="center"/>
    </xf>
    <xf numFmtId="0" fontId="3" fillId="8" borderId="1" applyAlignment="1" pivotButton="0" quotePrefix="0" xfId="0">
      <alignment horizontal="center" vertical="center"/>
    </xf>
    <xf numFmtId="0" fontId="2" fillId="9" borderId="1" applyAlignment="1" pivotButton="0" quotePrefix="0" xfId="0">
      <alignment horizontal="center" vertical="center"/>
    </xf>
    <xf numFmtId="0" fontId="2" fillId="4" borderId="1" applyAlignment="1" pivotButton="0" quotePrefix="0" xfId="0">
      <alignment horizontal="center" vertical="center"/>
    </xf>
    <xf numFmtId="0" fontId="2" fillId="5" borderId="1" applyAlignment="1" pivotButton="0" quotePrefix="0" xfId="0">
      <alignment horizontal="center" vertical="center"/>
    </xf>
    <xf numFmtId="165" fontId="4" fillId="3" borderId="1" applyAlignment="1" pivotButton="0" quotePrefix="0" xfId="0">
      <alignment vertical="center"/>
    </xf>
    <xf numFmtId="166" fontId="2" fillId="11" borderId="1" applyAlignment="1" pivotButton="0" quotePrefix="0" xfId="0">
      <alignment horizontal="center" vertical="bottom" textRotation="90"/>
    </xf>
    <xf numFmtId="0" fontId="3" fillId="10" borderId="1" applyAlignment="1" pivotButton="0" quotePrefix="0" xfId="0">
      <alignment horizontal="center" vertical="center" wrapText="1"/>
    </xf>
    <xf numFmtId="0" fontId="3" fillId="10" borderId="1" applyAlignment="1" pivotButton="0" quotePrefix="0" xfId="0">
      <alignment horizontal="center" vertical="center"/>
    </xf>
    <xf numFmtId="1" fontId="7" fillId="11" borderId="1" applyAlignment="1" pivotButton="0" quotePrefix="0" xfId="0">
      <alignment horizontal="center" vertical="center"/>
    </xf>
    <xf numFmtId="1" fontId="4" fillId="3" borderId="1" applyAlignment="1" pivotButton="0" quotePrefix="0" xfId="0">
      <alignment horizontal="center" vertical="center"/>
    </xf>
    <xf numFmtId="165" fontId="7" fillId="11" borderId="1" applyAlignment="1" pivotButton="0" quotePrefix="0" xfId="0">
      <alignment vertical="center"/>
    </xf>
    <xf numFmtId="167" fontId="4" fillId="3" borderId="1" applyAlignment="1" pivotButton="0" quotePrefix="0" xfId="0">
      <alignment horizontal="center" vertical="center"/>
    </xf>
    <xf numFmtId="0" fontId="7" fillId="11" borderId="1" applyAlignment="1" pivotButton="0" quotePrefix="0" xfId="0">
      <alignment horizontal="center" vertical="center"/>
    </xf>
    <xf numFmtId="0" fontId="0" fillId="0" borderId="1" pivotButton="0" quotePrefix="0" xfId="0"/>
    <xf numFmtId="0" fontId="0" fillId="4" borderId="1" pivotButton="0" quotePrefix="0" xfId="0"/>
    <xf numFmtId="0" fontId="6" fillId="4" borderId="1" applyAlignment="1" pivotButton="0" quotePrefix="0" xfId="0">
      <alignment vertical="center"/>
    </xf>
    <xf numFmtId="0" fontId="6" fillId="4" borderId="1" applyAlignment="1" pivotButton="0" quotePrefix="0" xfId="0">
      <alignment horizontal="right" vertical="center"/>
    </xf>
    <xf numFmtId="165" fontId="6" fillId="4" borderId="1" applyAlignment="1" pivotButton="0" quotePrefix="0" xfId="0">
      <alignment vertical="center"/>
    </xf>
    <xf numFmtId="1" fontId="6" fillId="4" borderId="1" applyAlignment="1" pivotButton="0" quotePrefix="0" xfId="0">
      <alignment horizontal="center" vertical="center"/>
    </xf>
    <xf numFmtId="167" fontId="6" fillId="4" borderId="1" applyAlignment="1" pivotButton="0" quotePrefix="0" xfId="0">
      <alignment horizontal="center" vertical="center"/>
    </xf>
    <xf numFmtId="0" fontId="6" fillId="4" borderId="1" applyAlignment="1" pivotButton="0" quotePrefix="0" xfId="0">
      <alignment horizontal="center" vertical="center"/>
    </xf>
    <xf numFmtId="0" fontId="3" fillId="2" borderId="1" applyAlignment="1" pivotButton="0" quotePrefix="0" xfId="0">
      <alignment vertical="center"/>
    </xf>
  </cellXfs>
  <cellStyles count="1">
    <cellStyle name="Normal" xfId="0" builtinId="0" hidden="0"/>
  </cellStyles>
  <dxfs count="8">
    <dxf>
      <font>
        <color rgb="00006100"/>
      </font>
      <fill>
        <patternFill>
          <bgColor rgb="00C6EFCE"/>
        </patternFill>
      </fill>
    </dxf>
    <dxf>
      <font>
        <b val="1"/>
        <color rgb="009C0006"/>
      </font>
      <fill>
        <patternFill>
          <bgColor rgb="00FFC7CE"/>
        </patternFill>
      </fill>
    </dxf>
    <dxf>
      <fill>
        <patternFill>
          <bgColor rgb="00ED7D31"/>
        </patternFill>
      </fill>
    </dxf>
    <dxf>
      <fill>
        <patternFill>
          <bgColor rgb="00C6EFCE"/>
        </patternFill>
      </fill>
    </dxf>
    <dxf>
      <fill>
        <patternFill>
          <bgColor rgb="00FFC7CE"/>
        </patternFill>
      </fill>
    </dxf>
    <dxf>
      <fill>
        <patternFill>
          <bgColor rgb="00FFF2CC"/>
        </patternFill>
      </fill>
    </dxf>
    <dxf>
      <fill>
        <patternFill>
          <bgColor rgb="00BDD7EE"/>
        </patternFill>
      </fill>
    </dxf>
    <dxf>
      <fill>
        <patternFill>
          <b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Z27"/>
  <sheetViews>
    <sheetView showGridLines="0" workbookViewId="0">
      <pane xSplit="3" ySplit="6" topLeftCell="D7" activePane="bottomRight" state="frozen"/>
      <selection pane="topRight"/>
      <selection pane="bottomLeft"/>
      <selection pane="bottomRight" activeCell="A1" sqref="A1"/>
    </sheetView>
  </sheetViews>
  <sheetFormatPr baseColWidth="8" defaultRowHeight="15"/>
  <cols>
    <col width="5" customWidth="1" min="1" max="1"/>
    <col width="44" customWidth="1" min="2" max="2"/>
    <col width="22" customWidth="1" min="3" max="3"/>
    <col width="11" customWidth="1" min="4" max="4"/>
    <col width="9" customWidth="1" min="5" max="5"/>
    <col width="11" customWidth="1" min="6" max="6"/>
    <col width="8" customWidth="1" min="7" max="7"/>
    <col width="19" customWidth="1" min="8" max="8"/>
    <col width="7" customWidth="1" min="9" max="9"/>
    <col width="30" customWidth="1" min="10" max="10"/>
    <col width="4.2" customWidth="1" min="11" max="11"/>
    <col width="4.2" customWidth="1" min="12" max="12"/>
    <col width="4.2" customWidth="1" min="13" max="13"/>
    <col width="4.2" customWidth="1" min="14" max="14"/>
    <col width="4.2" customWidth="1" min="15" max="15"/>
    <col width="4.2" customWidth="1" min="16" max="16"/>
    <col width="4.2" customWidth="1" min="17" max="17"/>
    <col width="4.2" customWidth="1" min="18" max="18"/>
    <col width="4.2" customWidth="1" min="19" max="19"/>
    <col width="4.2" customWidth="1" min="20" max="20"/>
    <col width="4.2" customWidth="1" min="21" max="21"/>
    <col width="4.2" customWidth="1" min="22" max="22"/>
    <col width="4.2" customWidth="1" min="23" max="23"/>
    <col width="4.2" customWidth="1" min="24" max="24"/>
    <col width="4.2" customWidth="1" min="25" max="25"/>
    <col width="4.2" customWidth="1" min="26" max="26"/>
  </cols>
  <sheetData>
    <row r="1">
      <c r="B1" s="1" t="inlineStr">
        <is>
          <t>PLANNING DE CHANTIER</t>
        </is>
      </c>
    </row>
    <row r="2">
      <c r="B2" s="2" t="inlineStr">
        <is>
          <t>Chantier</t>
        </is>
      </c>
      <c r="C2" s="3" t="n"/>
      <c r="D2" s="4" t="n"/>
      <c r="E2" s="5" t="inlineStr">
        <is>
          <t>Colonnes blanches à saisir, colonnes bleutées calculées. Les durées sont en jours ouvrés : week-ends et dates de la feuille JOURS NON TRAVAILLÉS sont sautés automatiquement. Une durée de 0 crée un jalon. Saisissez les temps de séchage comme des tâches à part entière, sinon la date de fin sera fausse.</t>
        </is>
      </c>
    </row>
    <row r="3">
      <c r="B3" s="2" t="inlineStr">
        <is>
          <t>Client</t>
        </is>
      </c>
      <c r="C3" s="3" t="n"/>
      <c r="D3" s="4" t="n"/>
    </row>
    <row r="4">
      <c r="B4" s="2" t="inlineStr">
        <is>
          <t>Point de situation</t>
        </is>
      </c>
      <c r="C4" s="6">
        <f>TODAY()</f>
        <v/>
      </c>
      <c r="D4" s="7" t="n"/>
      <c r="E4" s="8" t="inlineStr">
        <is>
          <t>Prévu</t>
        </is>
      </c>
      <c r="F4" s="9" t="inlineStr">
        <is>
          <t>Terminé</t>
        </is>
      </c>
      <c r="G4" s="10" t="inlineStr">
        <is>
          <t>Jalon</t>
        </is>
      </c>
      <c r="H4" s="11" t="inlineStr">
        <is>
          <t>En retard</t>
        </is>
      </c>
      <c r="I4" s="12" t="inlineStr">
        <is>
          <t>Chômée</t>
        </is>
      </c>
      <c r="J4" s="13" t="inlineStr">
        <is>
          <t>Semaine en cours</t>
        </is>
      </c>
    </row>
    <row r="5" ht="38" customHeight="1">
      <c r="B5" s="2" t="inlineStr">
        <is>
          <t>1re semaine affichée (un lundi)</t>
        </is>
      </c>
      <c r="C5" s="14" t="n">
        <v>46132</v>
      </c>
      <c r="D5" s="4" t="n"/>
      <c r="K5" s="15">
        <f>$C$5</f>
        <v/>
      </c>
      <c r="L5" s="15">
        <f>K5+7</f>
        <v/>
      </c>
      <c r="M5" s="15">
        <f>L5+7</f>
        <v/>
      </c>
      <c r="N5" s="15">
        <f>M5+7</f>
        <v/>
      </c>
      <c r="O5" s="15">
        <f>N5+7</f>
        <v/>
      </c>
      <c r="P5" s="15">
        <f>O5+7</f>
        <v/>
      </c>
      <c r="Q5" s="15">
        <f>P5+7</f>
        <v/>
      </c>
      <c r="R5" s="15">
        <f>Q5+7</f>
        <v/>
      </c>
      <c r="S5" s="15">
        <f>R5+7</f>
        <v/>
      </c>
      <c r="T5" s="15">
        <f>S5+7</f>
        <v/>
      </c>
      <c r="U5" s="15">
        <f>T5+7</f>
        <v/>
      </c>
      <c r="V5" s="15">
        <f>U5+7</f>
        <v/>
      </c>
      <c r="W5" s="15">
        <f>V5+7</f>
        <v/>
      </c>
      <c r="X5" s="15">
        <f>W5+7</f>
        <v/>
      </c>
      <c r="Y5" s="15">
        <f>X5+7</f>
        <v/>
      </c>
      <c r="Z5" s="15">
        <f>Y5+7</f>
        <v/>
      </c>
    </row>
    <row r="6" ht="30" customHeight="1">
      <c r="A6" s="16" t="inlineStr">
        <is>
          <t>N°</t>
        </is>
      </c>
      <c r="B6" s="16" t="inlineStr">
        <is>
          <t>Corps d'état / tâche</t>
        </is>
      </c>
      <c r="C6" s="16" t="inlineStr">
        <is>
          <t>Intervenant</t>
        </is>
      </c>
      <c r="D6" s="16" t="inlineStr">
        <is>
          <t>Début</t>
        </is>
      </c>
      <c r="E6" s="16" t="inlineStr">
        <is>
          <t>Durée
(j ouvrés)</t>
        </is>
      </c>
      <c r="F6" s="16" t="inlineStr">
        <is>
          <t>Fin</t>
        </is>
      </c>
      <c r="G6" s="16" t="inlineStr">
        <is>
          <t>Avanc.</t>
        </is>
      </c>
      <c r="H6" s="16" t="inlineStr">
        <is>
          <t>Statut</t>
        </is>
      </c>
      <c r="I6" s="16" t="inlineStr">
        <is>
          <t>Écart
(j)</t>
        </is>
      </c>
      <c r="J6" s="16" t="inlineStr">
        <is>
          <t>Observations</t>
        </is>
      </c>
      <c r="K6" s="17">
        <f>IF(K5="","","S"&amp;INT((K5-DATE(YEAR(K5-WEEKDAY(K5-1)+4),1,3)+WEEKDAY(DATE(YEAR(K5-WEEKDAY(K5-1)+4),1,3))+5)/7))</f>
        <v/>
      </c>
      <c r="L6" s="17">
        <f>IF(L5="","","S"&amp;INT((L5-DATE(YEAR(L5-WEEKDAY(L5-1)+4),1,3)+WEEKDAY(DATE(YEAR(L5-WEEKDAY(L5-1)+4),1,3))+5)/7))</f>
        <v/>
      </c>
      <c r="M6" s="17">
        <f>IF(M5="","","S"&amp;INT((M5-DATE(YEAR(M5-WEEKDAY(M5-1)+4),1,3)+WEEKDAY(DATE(YEAR(M5-WEEKDAY(M5-1)+4),1,3))+5)/7))</f>
        <v/>
      </c>
      <c r="N6" s="17">
        <f>IF(N5="","","S"&amp;INT((N5-DATE(YEAR(N5-WEEKDAY(N5-1)+4),1,3)+WEEKDAY(DATE(YEAR(N5-WEEKDAY(N5-1)+4),1,3))+5)/7))</f>
        <v/>
      </c>
      <c r="O6" s="17">
        <f>IF(O5="","","S"&amp;INT((O5-DATE(YEAR(O5-WEEKDAY(O5-1)+4),1,3)+WEEKDAY(DATE(YEAR(O5-WEEKDAY(O5-1)+4),1,3))+5)/7))</f>
        <v/>
      </c>
      <c r="P6" s="17">
        <f>IF(P5="","","S"&amp;INT((P5-DATE(YEAR(P5-WEEKDAY(P5-1)+4),1,3)+WEEKDAY(DATE(YEAR(P5-WEEKDAY(P5-1)+4),1,3))+5)/7))</f>
        <v/>
      </c>
      <c r="Q6" s="17">
        <f>IF(Q5="","","S"&amp;INT((Q5-DATE(YEAR(Q5-WEEKDAY(Q5-1)+4),1,3)+WEEKDAY(DATE(YEAR(Q5-WEEKDAY(Q5-1)+4),1,3))+5)/7))</f>
        <v/>
      </c>
      <c r="R6" s="17">
        <f>IF(R5="","","S"&amp;INT((R5-DATE(YEAR(R5-WEEKDAY(R5-1)+4),1,3)+WEEKDAY(DATE(YEAR(R5-WEEKDAY(R5-1)+4),1,3))+5)/7))</f>
        <v/>
      </c>
      <c r="S6" s="17">
        <f>IF(S5="","","S"&amp;INT((S5-DATE(YEAR(S5-WEEKDAY(S5-1)+4),1,3)+WEEKDAY(DATE(YEAR(S5-WEEKDAY(S5-1)+4),1,3))+5)/7))</f>
        <v/>
      </c>
      <c r="T6" s="17">
        <f>IF(T5="","","S"&amp;INT((T5-DATE(YEAR(T5-WEEKDAY(T5-1)+4),1,3)+WEEKDAY(DATE(YEAR(T5-WEEKDAY(T5-1)+4),1,3))+5)/7))</f>
        <v/>
      </c>
      <c r="U6" s="17">
        <f>IF(U5="","","S"&amp;INT((U5-DATE(YEAR(U5-WEEKDAY(U5-1)+4),1,3)+WEEKDAY(DATE(YEAR(U5-WEEKDAY(U5-1)+4),1,3))+5)/7))</f>
        <v/>
      </c>
      <c r="V6" s="17">
        <f>IF(V5="","","S"&amp;INT((V5-DATE(YEAR(V5-WEEKDAY(V5-1)+4),1,3)+WEEKDAY(DATE(YEAR(V5-WEEKDAY(V5-1)+4),1,3))+5)/7))</f>
        <v/>
      </c>
      <c r="W6" s="17">
        <f>IF(W5="","","S"&amp;INT((W5-DATE(YEAR(W5-WEEKDAY(W5-1)+4),1,3)+WEEKDAY(DATE(YEAR(W5-WEEKDAY(W5-1)+4),1,3))+5)/7))</f>
        <v/>
      </c>
      <c r="X6" s="17">
        <f>IF(X5="","","S"&amp;INT((X5-DATE(YEAR(X5-WEEKDAY(X5-1)+4),1,3)+WEEKDAY(DATE(YEAR(X5-WEEKDAY(X5-1)+4),1,3))+5)/7))</f>
        <v/>
      </c>
      <c r="Y6" s="17">
        <f>IF(Y5="","","S"&amp;INT((Y5-DATE(YEAR(Y5-WEEKDAY(Y5-1)+4),1,3)+WEEKDAY(DATE(YEAR(Y5-WEEKDAY(Y5-1)+4),1,3))+5)/7))</f>
        <v/>
      </c>
      <c r="Z6" s="17">
        <f>IF(Z5="","","S"&amp;INT((Z5-DATE(YEAR(Z5-WEEKDAY(Z5-1)+4),1,3)+WEEKDAY(DATE(YEAR(Z5-WEEKDAY(Z5-1)+4),1,3))+5)/7))</f>
        <v/>
      </c>
    </row>
    <row r="7">
      <c r="A7" s="18">
        <f>ROW()-6</f>
        <v/>
      </c>
      <c r="B7" s="3" t="n"/>
      <c r="C7" s="3" t="n"/>
      <c r="D7" s="14" t="n"/>
      <c r="E7" s="19" t="n"/>
      <c r="F7" s="20">
        <f>IF(OR($B7="",$D7="",$E7=""),"",IF($E7=0,$D7,WORKDAY($D7-1,$E7,JoursNonTravailles)))</f>
        <v/>
      </c>
      <c r="G7" s="21" t="n"/>
      <c r="H7" s="22">
        <f>IF($B7="","",IF($G7&gt;=1,"Terminée",IF($D7="","À planifier",IF(AND($F7&lt;&gt;"",$C$4&gt;$F7),"En retard",IF(AND($G7=0,$C$4&gt;$D7),"Démarrage en retard",IF($G7&gt;0,"En cours","À venir"))))))</f>
        <v/>
      </c>
      <c r="I7" s="18">
        <f>IF(OR($B7="",$F7=""),"",IF(AND($C$4&gt;$F7,$G7&lt;1),NETWORKDAYS($F7,$C$4,JoursNonTravailles)-1,0))</f>
        <v/>
      </c>
      <c r="J7" s="3" t="n"/>
      <c r="K7" s="23" t="n"/>
      <c r="L7" s="23" t="n"/>
      <c r="M7" s="23" t="n"/>
      <c r="N7" s="23" t="n"/>
      <c r="O7" s="23" t="n"/>
      <c r="P7" s="23" t="n"/>
      <c r="Q7" s="23" t="n"/>
      <c r="R7" s="23" t="n"/>
      <c r="S7" s="23" t="n"/>
      <c r="T7" s="23" t="n"/>
      <c r="U7" s="23" t="n"/>
      <c r="V7" s="23" t="n"/>
      <c r="W7" s="23" t="n"/>
      <c r="X7" s="23" t="n"/>
      <c r="Y7" s="23" t="n"/>
      <c r="Z7" s="23" t="n"/>
    </row>
    <row r="8">
      <c r="A8" s="18">
        <f>ROW()-6</f>
        <v/>
      </c>
      <c r="B8" s="3" t="n"/>
      <c r="C8" s="3" t="n"/>
      <c r="D8" s="14" t="n"/>
      <c r="E8" s="19" t="n"/>
      <c r="F8" s="20">
        <f>IF(OR($B8="",$D8="",$E8=""),"",IF($E8=0,$D8,WORKDAY($D8-1,$E8,JoursNonTravailles)))</f>
        <v/>
      </c>
      <c r="G8" s="21" t="n"/>
      <c r="H8" s="22">
        <f>IF($B8="","",IF($G8&gt;=1,"Terminée",IF($D8="","À planifier",IF(AND($F8&lt;&gt;"",$C$4&gt;$F8),"En retard",IF(AND($G8=0,$C$4&gt;$D8),"Démarrage en retard",IF($G8&gt;0,"En cours","À venir"))))))</f>
        <v/>
      </c>
      <c r="I8" s="18">
        <f>IF(OR($B8="",$F8=""),"",IF(AND($C$4&gt;$F8,$G8&lt;1),NETWORKDAYS($F8,$C$4,JoursNonTravailles)-1,0))</f>
        <v/>
      </c>
      <c r="J8" s="3" t="n"/>
      <c r="K8" s="23" t="n"/>
      <c r="L8" s="23" t="n"/>
      <c r="M8" s="23" t="n"/>
      <c r="N8" s="23" t="n"/>
      <c r="O8" s="23" t="n"/>
      <c r="P8" s="23" t="n"/>
      <c r="Q8" s="23" t="n"/>
      <c r="R8" s="23" t="n"/>
      <c r="S8" s="23" t="n"/>
      <c r="T8" s="23" t="n"/>
      <c r="U8" s="23" t="n"/>
      <c r="V8" s="23" t="n"/>
      <c r="W8" s="23" t="n"/>
      <c r="X8" s="23" t="n"/>
      <c r="Y8" s="23" t="n"/>
      <c r="Z8" s="23" t="n"/>
    </row>
    <row r="9">
      <c r="A9" s="18">
        <f>ROW()-6</f>
        <v/>
      </c>
      <c r="B9" s="3" t="n"/>
      <c r="C9" s="3" t="n"/>
      <c r="D9" s="14" t="n"/>
      <c r="E9" s="19" t="n"/>
      <c r="F9" s="20">
        <f>IF(OR($B9="",$D9="",$E9=""),"",IF($E9=0,$D9,WORKDAY($D9-1,$E9,JoursNonTravailles)))</f>
        <v/>
      </c>
      <c r="G9" s="21" t="n"/>
      <c r="H9" s="22">
        <f>IF($B9="","",IF($G9&gt;=1,"Terminée",IF($D9="","À planifier",IF(AND($F9&lt;&gt;"",$C$4&gt;$F9),"En retard",IF(AND($G9=0,$C$4&gt;$D9),"Démarrage en retard",IF($G9&gt;0,"En cours","À venir"))))))</f>
        <v/>
      </c>
      <c r="I9" s="18">
        <f>IF(OR($B9="",$F9=""),"",IF(AND($C$4&gt;$F9,$G9&lt;1),NETWORKDAYS($F9,$C$4,JoursNonTravailles)-1,0))</f>
        <v/>
      </c>
      <c r="J9" s="3" t="n"/>
      <c r="K9" s="23" t="n"/>
      <c r="L9" s="23" t="n"/>
      <c r="M9" s="23" t="n"/>
      <c r="N9" s="23" t="n"/>
      <c r="O9" s="23" t="n"/>
      <c r="P9" s="23" t="n"/>
      <c r="Q9" s="23" t="n"/>
      <c r="R9" s="23" t="n"/>
      <c r="S9" s="23" t="n"/>
      <c r="T9" s="23" t="n"/>
      <c r="U9" s="23" t="n"/>
      <c r="V9" s="23" t="n"/>
      <c r="W9" s="23" t="n"/>
      <c r="X9" s="23" t="n"/>
      <c r="Y9" s="23" t="n"/>
      <c r="Z9" s="23" t="n"/>
    </row>
    <row r="10">
      <c r="A10" s="18">
        <f>ROW()-6</f>
        <v/>
      </c>
      <c r="B10" s="3" t="n"/>
      <c r="C10" s="3" t="n"/>
      <c r="D10" s="14" t="n"/>
      <c r="E10" s="19" t="n"/>
      <c r="F10" s="20">
        <f>IF(OR($B10="",$D10="",$E10=""),"",IF($E10=0,$D10,WORKDAY($D10-1,$E10,JoursNonTravailles)))</f>
        <v/>
      </c>
      <c r="G10" s="21" t="n"/>
      <c r="H10" s="22">
        <f>IF($B10="","",IF($G10&gt;=1,"Terminée",IF($D10="","À planifier",IF(AND($F10&lt;&gt;"",$C$4&gt;$F10),"En retard",IF(AND($G10=0,$C$4&gt;$D10),"Démarrage en retard",IF($G10&gt;0,"En cours","À venir"))))))</f>
        <v/>
      </c>
      <c r="I10" s="18">
        <f>IF(OR($B10="",$F10=""),"",IF(AND($C$4&gt;$F10,$G10&lt;1),NETWORKDAYS($F10,$C$4,JoursNonTravailles)-1,0))</f>
        <v/>
      </c>
      <c r="J10" s="3" t="n"/>
      <c r="K10" s="23" t="n"/>
      <c r="L10" s="23" t="n"/>
      <c r="M10" s="23" t="n"/>
      <c r="N10" s="23" t="n"/>
      <c r="O10" s="23" t="n"/>
      <c r="P10" s="23" t="n"/>
      <c r="Q10" s="23" t="n"/>
      <c r="R10" s="23" t="n"/>
      <c r="S10" s="23" t="n"/>
      <c r="T10" s="23" t="n"/>
      <c r="U10" s="23" t="n"/>
      <c r="V10" s="23" t="n"/>
      <c r="W10" s="23" t="n"/>
      <c r="X10" s="23" t="n"/>
      <c r="Y10" s="23" t="n"/>
      <c r="Z10" s="23" t="n"/>
    </row>
    <row r="11">
      <c r="A11" s="18">
        <f>ROW()-6</f>
        <v/>
      </c>
      <c r="B11" s="3" t="n"/>
      <c r="C11" s="3" t="n"/>
      <c r="D11" s="14" t="n"/>
      <c r="E11" s="19" t="n"/>
      <c r="F11" s="20">
        <f>IF(OR($B11="",$D11="",$E11=""),"",IF($E11=0,$D11,WORKDAY($D11-1,$E11,JoursNonTravailles)))</f>
        <v/>
      </c>
      <c r="G11" s="21" t="n"/>
      <c r="H11" s="22">
        <f>IF($B11="","",IF($G11&gt;=1,"Terminée",IF($D11="","À planifier",IF(AND($F11&lt;&gt;"",$C$4&gt;$F11),"En retard",IF(AND($G11=0,$C$4&gt;$D11),"Démarrage en retard",IF($G11&gt;0,"En cours","À venir"))))))</f>
        <v/>
      </c>
      <c r="I11" s="18">
        <f>IF(OR($B11="",$F11=""),"",IF(AND($C$4&gt;$F11,$G11&lt;1),NETWORKDAYS($F11,$C$4,JoursNonTravailles)-1,0))</f>
        <v/>
      </c>
      <c r="J11" s="3" t="n"/>
      <c r="K11" s="23" t="n"/>
      <c r="L11" s="23" t="n"/>
      <c r="M11" s="23" t="n"/>
      <c r="N11" s="23" t="n"/>
      <c r="O11" s="23" t="n"/>
      <c r="P11" s="23" t="n"/>
      <c r="Q11" s="23" t="n"/>
      <c r="R11" s="23" t="n"/>
      <c r="S11" s="23" t="n"/>
      <c r="T11" s="23" t="n"/>
      <c r="U11" s="23" t="n"/>
      <c r="V11" s="23" t="n"/>
      <c r="W11" s="23" t="n"/>
      <c r="X11" s="23" t="n"/>
      <c r="Y11" s="23" t="n"/>
      <c r="Z11" s="23" t="n"/>
    </row>
    <row r="12">
      <c r="A12" s="18">
        <f>ROW()-6</f>
        <v/>
      </c>
      <c r="B12" s="3" t="n"/>
      <c r="C12" s="3" t="n"/>
      <c r="D12" s="14" t="n"/>
      <c r="E12" s="19" t="n"/>
      <c r="F12" s="20">
        <f>IF(OR($B12="",$D12="",$E12=""),"",IF($E12=0,$D12,WORKDAY($D12-1,$E12,JoursNonTravailles)))</f>
        <v/>
      </c>
      <c r="G12" s="21" t="n"/>
      <c r="H12" s="22">
        <f>IF($B12="","",IF($G12&gt;=1,"Terminée",IF($D12="","À planifier",IF(AND($F12&lt;&gt;"",$C$4&gt;$F12),"En retard",IF(AND($G12=0,$C$4&gt;$D12),"Démarrage en retard",IF($G12&gt;0,"En cours","À venir"))))))</f>
        <v/>
      </c>
      <c r="I12" s="18">
        <f>IF(OR($B12="",$F12=""),"",IF(AND($C$4&gt;$F12,$G12&lt;1),NETWORKDAYS($F12,$C$4,JoursNonTravailles)-1,0))</f>
        <v/>
      </c>
      <c r="J12" s="3" t="n"/>
      <c r="K12" s="23" t="n"/>
      <c r="L12" s="23" t="n"/>
      <c r="M12" s="23" t="n"/>
      <c r="N12" s="23" t="n"/>
      <c r="O12" s="23" t="n"/>
      <c r="P12" s="23" t="n"/>
      <c r="Q12" s="23" t="n"/>
      <c r="R12" s="23" t="n"/>
      <c r="S12" s="23" t="n"/>
      <c r="T12" s="23" t="n"/>
      <c r="U12" s="23" t="n"/>
      <c r="V12" s="23" t="n"/>
      <c r="W12" s="23" t="n"/>
      <c r="X12" s="23" t="n"/>
      <c r="Y12" s="23" t="n"/>
      <c r="Z12" s="23" t="n"/>
    </row>
    <row r="13">
      <c r="A13" s="18">
        <f>ROW()-6</f>
        <v/>
      </c>
      <c r="B13" s="3" t="n"/>
      <c r="C13" s="3" t="n"/>
      <c r="D13" s="14" t="n"/>
      <c r="E13" s="19" t="n"/>
      <c r="F13" s="20">
        <f>IF(OR($B13="",$D13="",$E13=""),"",IF($E13=0,$D13,WORKDAY($D13-1,$E13,JoursNonTravailles)))</f>
        <v/>
      </c>
      <c r="G13" s="21" t="n"/>
      <c r="H13" s="22">
        <f>IF($B13="","",IF($G13&gt;=1,"Terminée",IF($D13="","À planifier",IF(AND($F13&lt;&gt;"",$C$4&gt;$F13),"En retard",IF(AND($G13=0,$C$4&gt;$D13),"Démarrage en retard",IF($G13&gt;0,"En cours","À venir"))))))</f>
        <v/>
      </c>
      <c r="I13" s="18">
        <f>IF(OR($B13="",$F13=""),"",IF(AND($C$4&gt;$F13,$G13&lt;1),NETWORKDAYS($F13,$C$4,JoursNonTravailles)-1,0))</f>
        <v/>
      </c>
      <c r="J13" s="3" t="n"/>
      <c r="K13" s="23" t="n"/>
      <c r="L13" s="23" t="n"/>
      <c r="M13" s="23" t="n"/>
      <c r="N13" s="23" t="n"/>
      <c r="O13" s="23" t="n"/>
      <c r="P13" s="23" t="n"/>
      <c r="Q13" s="23" t="n"/>
      <c r="R13" s="23" t="n"/>
      <c r="S13" s="23" t="n"/>
      <c r="T13" s="23" t="n"/>
      <c r="U13" s="23" t="n"/>
      <c r="V13" s="23" t="n"/>
      <c r="W13" s="23" t="n"/>
      <c r="X13" s="23" t="n"/>
      <c r="Y13" s="23" t="n"/>
      <c r="Z13" s="23" t="n"/>
    </row>
    <row r="14">
      <c r="A14" s="18">
        <f>ROW()-6</f>
        <v/>
      </c>
      <c r="B14" s="3" t="n"/>
      <c r="C14" s="3" t="n"/>
      <c r="D14" s="14" t="n"/>
      <c r="E14" s="19" t="n"/>
      <c r="F14" s="20">
        <f>IF(OR($B14="",$D14="",$E14=""),"",IF($E14=0,$D14,WORKDAY($D14-1,$E14,JoursNonTravailles)))</f>
        <v/>
      </c>
      <c r="G14" s="21" t="n"/>
      <c r="H14" s="22">
        <f>IF($B14="","",IF($G14&gt;=1,"Terminée",IF($D14="","À planifier",IF(AND($F14&lt;&gt;"",$C$4&gt;$F14),"En retard",IF(AND($G14=0,$C$4&gt;$D14),"Démarrage en retard",IF($G14&gt;0,"En cours","À venir"))))))</f>
        <v/>
      </c>
      <c r="I14" s="18">
        <f>IF(OR($B14="",$F14=""),"",IF(AND($C$4&gt;$F14,$G14&lt;1),NETWORKDAYS($F14,$C$4,JoursNonTravailles)-1,0))</f>
        <v/>
      </c>
      <c r="J14" s="3" t="n"/>
      <c r="K14" s="23" t="n"/>
      <c r="L14" s="23" t="n"/>
      <c r="M14" s="23" t="n"/>
      <c r="N14" s="23" t="n"/>
      <c r="O14" s="23" t="n"/>
      <c r="P14" s="23" t="n"/>
      <c r="Q14" s="23" t="n"/>
      <c r="R14" s="23" t="n"/>
      <c r="S14" s="23" t="n"/>
      <c r="T14" s="23" t="n"/>
      <c r="U14" s="23" t="n"/>
      <c r="V14" s="23" t="n"/>
      <c r="W14" s="23" t="n"/>
      <c r="X14" s="23" t="n"/>
      <c r="Y14" s="23" t="n"/>
      <c r="Z14" s="23" t="n"/>
    </row>
    <row r="15">
      <c r="A15" s="18">
        <f>ROW()-6</f>
        <v/>
      </c>
      <c r="B15" s="3" t="n"/>
      <c r="C15" s="3" t="n"/>
      <c r="D15" s="14" t="n"/>
      <c r="E15" s="19" t="n"/>
      <c r="F15" s="20">
        <f>IF(OR($B15="",$D15="",$E15=""),"",IF($E15=0,$D15,WORKDAY($D15-1,$E15,JoursNonTravailles)))</f>
        <v/>
      </c>
      <c r="G15" s="21" t="n"/>
      <c r="H15" s="22">
        <f>IF($B15="","",IF($G15&gt;=1,"Terminée",IF($D15="","À planifier",IF(AND($F15&lt;&gt;"",$C$4&gt;$F15),"En retard",IF(AND($G15=0,$C$4&gt;$D15),"Démarrage en retard",IF($G15&gt;0,"En cours","À venir"))))))</f>
        <v/>
      </c>
      <c r="I15" s="18">
        <f>IF(OR($B15="",$F15=""),"",IF(AND($C$4&gt;$F15,$G15&lt;1),NETWORKDAYS($F15,$C$4,JoursNonTravailles)-1,0))</f>
        <v/>
      </c>
      <c r="J15" s="3" t="n"/>
      <c r="K15" s="23" t="n"/>
      <c r="L15" s="23" t="n"/>
      <c r="M15" s="23" t="n"/>
      <c r="N15" s="23" t="n"/>
      <c r="O15" s="23" t="n"/>
      <c r="P15" s="23" t="n"/>
      <c r="Q15" s="23" t="n"/>
      <c r="R15" s="23" t="n"/>
      <c r="S15" s="23" t="n"/>
      <c r="T15" s="23" t="n"/>
      <c r="U15" s="23" t="n"/>
      <c r="V15" s="23" t="n"/>
      <c r="W15" s="23" t="n"/>
      <c r="X15" s="23" t="n"/>
      <c r="Y15" s="23" t="n"/>
      <c r="Z15" s="23" t="n"/>
    </row>
    <row r="16">
      <c r="A16" s="18">
        <f>ROW()-6</f>
        <v/>
      </c>
      <c r="B16" s="3" t="n"/>
      <c r="C16" s="3" t="n"/>
      <c r="D16" s="14" t="n"/>
      <c r="E16" s="19" t="n"/>
      <c r="F16" s="20">
        <f>IF(OR($B16="",$D16="",$E16=""),"",IF($E16=0,$D16,WORKDAY($D16-1,$E16,JoursNonTravailles)))</f>
        <v/>
      </c>
      <c r="G16" s="21" t="n"/>
      <c r="H16" s="22">
        <f>IF($B16="","",IF($G16&gt;=1,"Terminée",IF($D16="","À planifier",IF(AND($F16&lt;&gt;"",$C$4&gt;$F16),"En retard",IF(AND($G16=0,$C$4&gt;$D16),"Démarrage en retard",IF($G16&gt;0,"En cours","À venir"))))))</f>
        <v/>
      </c>
      <c r="I16" s="18">
        <f>IF(OR($B16="",$F16=""),"",IF(AND($C$4&gt;$F16,$G16&lt;1),NETWORKDAYS($F16,$C$4,JoursNonTravailles)-1,0))</f>
        <v/>
      </c>
      <c r="J16" s="3" t="n"/>
      <c r="K16" s="23" t="n"/>
      <c r="L16" s="23" t="n"/>
      <c r="M16" s="23" t="n"/>
      <c r="N16" s="23" t="n"/>
      <c r="O16" s="23" t="n"/>
      <c r="P16" s="23" t="n"/>
      <c r="Q16" s="23" t="n"/>
      <c r="R16" s="23" t="n"/>
      <c r="S16" s="23" t="n"/>
      <c r="T16" s="23" t="n"/>
      <c r="U16" s="23" t="n"/>
      <c r="V16" s="23" t="n"/>
      <c r="W16" s="23" t="n"/>
      <c r="X16" s="23" t="n"/>
      <c r="Y16" s="23" t="n"/>
      <c r="Z16" s="23" t="n"/>
    </row>
    <row r="17">
      <c r="A17" s="18">
        <f>ROW()-6</f>
        <v/>
      </c>
      <c r="B17" s="3" t="n"/>
      <c r="C17" s="3" t="n"/>
      <c r="D17" s="14" t="n"/>
      <c r="E17" s="19" t="n"/>
      <c r="F17" s="20">
        <f>IF(OR($B17="",$D17="",$E17=""),"",IF($E17=0,$D17,WORKDAY($D17-1,$E17,JoursNonTravailles)))</f>
        <v/>
      </c>
      <c r="G17" s="21" t="n"/>
      <c r="H17" s="22">
        <f>IF($B17="","",IF($G17&gt;=1,"Terminée",IF($D17="","À planifier",IF(AND($F17&lt;&gt;"",$C$4&gt;$F17),"En retard",IF(AND($G17=0,$C$4&gt;$D17),"Démarrage en retard",IF($G17&gt;0,"En cours","À venir"))))))</f>
        <v/>
      </c>
      <c r="I17" s="18">
        <f>IF(OR($B17="",$F17=""),"",IF(AND($C$4&gt;$F17,$G17&lt;1),NETWORKDAYS($F17,$C$4,JoursNonTravailles)-1,0))</f>
        <v/>
      </c>
      <c r="J17" s="3" t="n"/>
      <c r="K17" s="23" t="n"/>
      <c r="L17" s="23" t="n"/>
      <c r="M17" s="23" t="n"/>
      <c r="N17" s="23" t="n"/>
      <c r="O17" s="23" t="n"/>
      <c r="P17" s="23" t="n"/>
      <c r="Q17" s="23" t="n"/>
      <c r="R17" s="23" t="n"/>
      <c r="S17" s="23" t="n"/>
      <c r="T17" s="23" t="n"/>
      <c r="U17" s="23" t="n"/>
      <c r="V17" s="23" t="n"/>
      <c r="W17" s="23" t="n"/>
      <c r="X17" s="23" t="n"/>
      <c r="Y17" s="23" t="n"/>
      <c r="Z17" s="23" t="n"/>
    </row>
    <row r="18">
      <c r="A18" s="18">
        <f>ROW()-6</f>
        <v/>
      </c>
      <c r="B18" s="3" t="n"/>
      <c r="C18" s="3" t="n"/>
      <c r="D18" s="14" t="n"/>
      <c r="E18" s="19" t="n"/>
      <c r="F18" s="20">
        <f>IF(OR($B18="",$D18="",$E18=""),"",IF($E18=0,$D18,WORKDAY($D18-1,$E18,JoursNonTravailles)))</f>
        <v/>
      </c>
      <c r="G18" s="21" t="n"/>
      <c r="H18" s="22">
        <f>IF($B18="","",IF($G18&gt;=1,"Terminée",IF($D18="","À planifier",IF(AND($F18&lt;&gt;"",$C$4&gt;$F18),"En retard",IF(AND($G18=0,$C$4&gt;$D18),"Démarrage en retard",IF($G18&gt;0,"En cours","À venir"))))))</f>
        <v/>
      </c>
      <c r="I18" s="18">
        <f>IF(OR($B18="",$F18=""),"",IF(AND($C$4&gt;$F18,$G18&lt;1),NETWORKDAYS($F18,$C$4,JoursNonTravailles)-1,0))</f>
        <v/>
      </c>
      <c r="J18" s="3" t="n"/>
      <c r="K18" s="23" t="n"/>
      <c r="L18" s="23" t="n"/>
      <c r="M18" s="23" t="n"/>
      <c r="N18" s="23" t="n"/>
      <c r="O18" s="23" t="n"/>
      <c r="P18" s="23" t="n"/>
      <c r="Q18" s="23" t="n"/>
      <c r="R18" s="23" t="n"/>
      <c r="S18" s="23" t="n"/>
      <c r="T18" s="23" t="n"/>
      <c r="U18" s="23" t="n"/>
      <c r="V18" s="23" t="n"/>
      <c r="W18" s="23" t="n"/>
      <c r="X18" s="23" t="n"/>
      <c r="Y18" s="23" t="n"/>
      <c r="Z18" s="23" t="n"/>
    </row>
    <row r="19">
      <c r="A19" s="18">
        <f>ROW()-6</f>
        <v/>
      </c>
      <c r="B19" s="3" t="n"/>
      <c r="C19" s="3" t="n"/>
      <c r="D19" s="14" t="n"/>
      <c r="E19" s="19" t="n"/>
      <c r="F19" s="20">
        <f>IF(OR($B19="",$D19="",$E19=""),"",IF($E19=0,$D19,WORKDAY($D19-1,$E19,JoursNonTravailles)))</f>
        <v/>
      </c>
      <c r="G19" s="21" t="n"/>
      <c r="H19" s="22">
        <f>IF($B19="","",IF($G19&gt;=1,"Terminée",IF($D19="","À planifier",IF(AND($F19&lt;&gt;"",$C$4&gt;$F19),"En retard",IF(AND($G19=0,$C$4&gt;$D19),"Démarrage en retard",IF($G19&gt;0,"En cours","À venir"))))))</f>
        <v/>
      </c>
      <c r="I19" s="18">
        <f>IF(OR($B19="",$F19=""),"",IF(AND($C$4&gt;$F19,$G19&lt;1),NETWORKDAYS($F19,$C$4,JoursNonTravailles)-1,0))</f>
        <v/>
      </c>
      <c r="J19" s="3" t="n"/>
      <c r="K19" s="23" t="n"/>
      <c r="L19" s="23" t="n"/>
      <c r="M19" s="23" t="n"/>
      <c r="N19" s="23" t="n"/>
      <c r="O19" s="23" t="n"/>
      <c r="P19" s="23" t="n"/>
      <c r="Q19" s="23" t="n"/>
      <c r="R19" s="23" t="n"/>
      <c r="S19" s="23" t="n"/>
      <c r="T19" s="23" t="n"/>
      <c r="U19" s="23" t="n"/>
      <c r="V19" s="23" t="n"/>
      <c r="W19" s="23" t="n"/>
      <c r="X19" s="23" t="n"/>
      <c r="Y19" s="23" t="n"/>
      <c r="Z19" s="23" t="n"/>
    </row>
    <row r="20">
      <c r="A20" s="18">
        <f>ROW()-6</f>
        <v/>
      </c>
      <c r="B20" s="3" t="n"/>
      <c r="C20" s="3" t="n"/>
      <c r="D20" s="14" t="n"/>
      <c r="E20" s="19" t="n"/>
      <c r="F20" s="20">
        <f>IF(OR($B20="",$D20="",$E20=""),"",IF($E20=0,$D20,WORKDAY($D20-1,$E20,JoursNonTravailles)))</f>
        <v/>
      </c>
      <c r="G20" s="21" t="n"/>
      <c r="H20" s="22">
        <f>IF($B20="","",IF($G20&gt;=1,"Terminée",IF($D20="","À planifier",IF(AND($F20&lt;&gt;"",$C$4&gt;$F20),"En retard",IF(AND($G20=0,$C$4&gt;$D20),"Démarrage en retard",IF($G20&gt;0,"En cours","À venir"))))))</f>
        <v/>
      </c>
      <c r="I20" s="18">
        <f>IF(OR($B20="",$F20=""),"",IF(AND($C$4&gt;$F20,$G20&lt;1),NETWORKDAYS($F20,$C$4,JoursNonTravailles)-1,0))</f>
        <v/>
      </c>
      <c r="J20" s="3" t="n"/>
      <c r="K20" s="23" t="n"/>
      <c r="L20" s="23" t="n"/>
      <c r="M20" s="23" t="n"/>
      <c r="N20" s="23" t="n"/>
      <c r="O20" s="23" t="n"/>
      <c r="P20" s="23" t="n"/>
      <c r="Q20" s="23" t="n"/>
      <c r="R20" s="23" t="n"/>
      <c r="S20" s="23" t="n"/>
      <c r="T20" s="23" t="n"/>
      <c r="U20" s="23" t="n"/>
      <c r="V20" s="23" t="n"/>
      <c r="W20" s="23" t="n"/>
      <c r="X20" s="23" t="n"/>
      <c r="Y20" s="23" t="n"/>
      <c r="Z20" s="23" t="n"/>
    </row>
    <row r="21">
      <c r="A21" s="18">
        <f>ROW()-6</f>
        <v/>
      </c>
      <c r="B21" s="3" t="n"/>
      <c r="C21" s="3" t="n"/>
      <c r="D21" s="14" t="n"/>
      <c r="E21" s="19" t="n"/>
      <c r="F21" s="20">
        <f>IF(OR($B21="",$D21="",$E21=""),"",IF($E21=0,$D21,WORKDAY($D21-1,$E21,JoursNonTravailles)))</f>
        <v/>
      </c>
      <c r="G21" s="21" t="n"/>
      <c r="H21" s="22">
        <f>IF($B21="","",IF($G21&gt;=1,"Terminée",IF($D21="","À planifier",IF(AND($F21&lt;&gt;"",$C$4&gt;$F21),"En retard",IF(AND($G21=0,$C$4&gt;$D21),"Démarrage en retard",IF($G21&gt;0,"En cours","À venir"))))))</f>
        <v/>
      </c>
      <c r="I21" s="18">
        <f>IF(OR($B21="",$F21=""),"",IF(AND($C$4&gt;$F21,$G21&lt;1),NETWORKDAYS($F21,$C$4,JoursNonTravailles)-1,0))</f>
        <v/>
      </c>
      <c r="J21" s="3" t="n"/>
      <c r="K21" s="23" t="n"/>
      <c r="L21" s="23" t="n"/>
      <c r="M21" s="23" t="n"/>
      <c r="N21" s="23" t="n"/>
      <c r="O21" s="23" t="n"/>
      <c r="P21" s="23" t="n"/>
      <c r="Q21" s="23" t="n"/>
      <c r="R21" s="23" t="n"/>
      <c r="S21" s="23" t="n"/>
      <c r="T21" s="23" t="n"/>
      <c r="U21" s="23" t="n"/>
      <c r="V21" s="23" t="n"/>
      <c r="W21" s="23" t="n"/>
      <c r="X21" s="23" t="n"/>
      <c r="Y21" s="23" t="n"/>
      <c r="Z21" s="23" t="n"/>
    </row>
    <row r="22">
      <c r="A22" s="18">
        <f>ROW()-6</f>
        <v/>
      </c>
      <c r="B22" s="3" t="n"/>
      <c r="C22" s="3" t="n"/>
      <c r="D22" s="14" t="n"/>
      <c r="E22" s="19" t="n"/>
      <c r="F22" s="20">
        <f>IF(OR($B22="",$D22="",$E22=""),"",IF($E22=0,$D22,WORKDAY($D22-1,$E22,JoursNonTravailles)))</f>
        <v/>
      </c>
      <c r="G22" s="21" t="n"/>
      <c r="H22" s="22">
        <f>IF($B22="","",IF($G22&gt;=1,"Terminée",IF($D22="","À planifier",IF(AND($F22&lt;&gt;"",$C$4&gt;$F22),"En retard",IF(AND($G22=0,$C$4&gt;$D22),"Démarrage en retard",IF($G22&gt;0,"En cours","À venir"))))))</f>
        <v/>
      </c>
      <c r="I22" s="18">
        <f>IF(OR($B22="",$F22=""),"",IF(AND($C$4&gt;$F22,$G22&lt;1),NETWORKDAYS($F22,$C$4,JoursNonTravailles)-1,0))</f>
        <v/>
      </c>
      <c r="J22" s="3" t="n"/>
      <c r="K22" s="23" t="n"/>
      <c r="L22" s="23" t="n"/>
      <c r="M22" s="23" t="n"/>
      <c r="N22" s="23" t="n"/>
      <c r="O22" s="23" t="n"/>
      <c r="P22" s="23" t="n"/>
      <c r="Q22" s="23" t="n"/>
      <c r="R22" s="23" t="n"/>
      <c r="S22" s="23" t="n"/>
      <c r="T22" s="23" t="n"/>
      <c r="U22" s="23" t="n"/>
      <c r="V22" s="23" t="n"/>
      <c r="W22" s="23" t="n"/>
      <c r="X22" s="23" t="n"/>
      <c r="Y22" s="23" t="n"/>
      <c r="Z22" s="23" t="n"/>
    </row>
    <row r="23">
      <c r="A23" s="18">
        <f>ROW()-6</f>
        <v/>
      </c>
      <c r="B23" s="3" t="n"/>
      <c r="C23" s="3" t="n"/>
      <c r="D23" s="14" t="n"/>
      <c r="E23" s="19" t="n"/>
      <c r="F23" s="20">
        <f>IF(OR($B23="",$D23="",$E23=""),"",IF($E23=0,$D23,WORKDAY($D23-1,$E23,JoursNonTravailles)))</f>
        <v/>
      </c>
      <c r="G23" s="21" t="n"/>
      <c r="H23" s="22">
        <f>IF($B23="","",IF($G23&gt;=1,"Terminée",IF($D23="","À planifier",IF(AND($F23&lt;&gt;"",$C$4&gt;$F23),"En retard",IF(AND($G23=0,$C$4&gt;$D23),"Démarrage en retard",IF($G23&gt;0,"En cours","À venir"))))))</f>
        <v/>
      </c>
      <c r="I23" s="18">
        <f>IF(OR($B23="",$F23=""),"",IF(AND($C$4&gt;$F23,$G23&lt;1),NETWORKDAYS($F23,$C$4,JoursNonTravailles)-1,0))</f>
        <v/>
      </c>
      <c r="J23" s="3" t="n"/>
      <c r="K23" s="23" t="n"/>
      <c r="L23" s="23" t="n"/>
      <c r="M23" s="23" t="n"/>
      <c r="N23" s="23" t="n"/>
      <c r="O23" s="23" t="n"/>
      <c r="P23" s="23" t="n"/>
      <c r="Q23" s="23" t="n"/>
      <c r="R23" s="23" t="n"/>
      <c r="S23" s="23" t="n"/>
      <c r="T23" s="23" t="n"/>
      <c r="U23" s="23" t="n"/>
      <c r="V23" s="23" t="n"/>
      <c r="W23" s="23" t="n"/>
      <c r="X23" s="23" t="n"/>
      <c r="Y23" s="23" t="n"/>
      <c r="Z23" s="23" t="n"/>
    </row>
    <row r="24">
      <c r="A24" s="18">
        <f>ROW()-6</f>
        <v/>
      </c>
      <c r="B24" s="3" t="n"/>
      <c r="C24" s="3" t="n"/>
      <c r="D24" s="14" t="n"/>
      <c r="E24" s="19" t="n"/>
      <c r="F24" s="20">
        <f>IF(OR($B24="",$D24="",$E24=""),"",IF($E24=0,$D24,WORKDAY($D24-1,$E24,JoursNonTravailles)))</f>
        <v/>
      </c>
      <c r="G24" s="21" t="n"/>
      <c r="H24" s="22">
        <f>IF($B24="","",IF($G24&gt;=1,"Terminée",IF($D24="","À planifier",IF(AND($F24&lt;&gt;"",$C$4&gt;$F24),"En retard",IF(AND($G24=0,$C$4&gt;$D24),"Démarrage en retard",IF($G24&gt;0,"En cours","À venir"))))))</f>
        <v/>
      </c>
      <c r="I24" s="18">
        <f>IF(OR($B24="",$F24=""),"",IF(AND($C$4&gt;$F24,$G24&lt;1),NETWORKDAYS($F24,$C$4,JoursNonTravailles)-1,0))</f>
        <v/>
      </c>
      <c r="J24" s="3" t="n"/>
      <c r="K24" s="23" t="n"/>
      <c r="L24" s="23" t="n"/>
      <c r="M24" s="23" t="n"/>
      <c r="N24" s="23" t="n"/>
      <c r="O24" s="23" t="n"/>
      <c r="P24" s="23" t="n"/>
      <c r="Q24" s="23" t="n"/>
      <c r="R24" s="23" t="n"/>
      <c r="S24" s="23" t="n"/>
      <c r="T24" s="23" t="n"/>
      <c r="U24" s="23" t="n"/>
      <c r="V24" s="23" t="n"/>
      <c r="W24" s="23" t="n"/>
      <c r="X24" s="23" t="n"/>
      <c r="Y24" s="23" t="n"/>
      <c r="Z24" s="23" t="n"/>
    </row>
    <row r="25">
      <c r="A25" s="18">
        <f>ROW()-6</f>
        <v/>
      </c>
      <c r="B25" s="3" t="n"/>
      <c r="C25" s="3" t="n"/>
      <c r="D25" s="14" t="n"/>
      <c r="E25" s="19" t="n"/>
      <c r="F25" s="20">
        <f>IF(OR($B25="",$D25="",$E25=""),"",IF($E25=0,$D25,WORKDAY($D25-1,$E25,JoursNonTravailles)))</f>
        <v/>
      </c>
      <c r="G25" s="21" t="n"/>
      <c r="H25" s="22">
        <f>IF($B25="","",IF($G25&gt;=1,"Terminée",IF($D25="","À planifier",IF(AND($F25&lt;&gt;"",$C$4&gt;$F25),"En retard",IF(AND($G25=0,$C$4&gt;$D25),"Démarrage en retard",IF($G25&gt;0,"En cours","À venir"))))))</f>
        <v/>
      </c>
      <c r="I25" s="18">
        <f>IF(OR($B25="",$F25=""),"",IF(AND($C$4&gt;$F25,$G25&lt;1),NETWORKDAYS($F25,$C$4,JoursNonTravailles)-1,0))</f>
        <v/>
      </c>
      <c r="J25" s="3" t="n"/>
      <c r="K25" s="23" t="n"/>
      <c r="L25" s="23" t="n"/>
      <c r="M25" s="23" t="n"/>
      <c r="N25" s="23" t="n"/>
      <c r="O25" s="23" t="n"/>
      <c r="P25" s="23" t="n"/>
      <c r="Q25" s="23" t="n"/>
      <c r="R25" s="23" t="n"/>
      <c r="S25" s="23" t="n"/>
      <c r="T25" s="23" t="n"/>
      <c r="U25" s="23" t="n"/>
      <c r="V25" s="23" t="n"/>
      <c r="W25" s="23" t="n"/>
      <c r="X25" s="23" t="n"/>
      <c r="Y25" s="23" t="n"/>
      <c r="Z25" s="23" t="n"/>
    </row>
    <row r="26">
      <c r="A26" s="18">
        <f>ROW()-6</f>
        <v/>
      </c>
      <c r="B26" s="3" t="n"/>
      <c r="C26" s="3" t="n"/>
      <c r="D26" s="14" t="n"/>
      <c r="E26" s="19" t="n"/>
      <c r="F26" s="20">
        <f>IF(OR($B26="",$D26="",$E26=""),"",IF($E26=0,$D26,WORKDAY($D26-1,$E26,JoursNonTravailles)))</f>
        <v/>
      </c>
      <c r="G26" s="21" t="n"/>
      <c r="H26" s="22">
        <f>IF($B26="","",IF($G26&gt;=1,"Terminée",IF($D26="","À planifier",IF(AND($F26&lt;&gt;"",$C$4&gt;$F26),"En retard",IF(AND($G26=0,$C$4&gt;$D26),"Démarrage en retard",IF($G26&gt;0,"En cours","À venir"))))))</f>
        <v/>
      </c>
      <c r="I26" s="18">
        <f>IF(OR($B26="",$F26=""),"",IF(AND($C$4&gt;$F26,$G26&lt;1),NETWORKDAYS($F26,$C$4,JoursNonTravailles)-1,0))</f>
        <v/>
      </c>
      <c r="J26" s="3" t="n"/>
      <c r="K26" s="23" t="n"/>
      <c r="L26" s="23" t="n"/>
      <c r="M26" s="23" t="n"/>
      <c r="N26" s="23" t="n"/>
      <c r="O26" s="23" t="n"/>
      <c r="P26" s="23" t="n"/>
      <c r="Q26" s="23" t="n"/>
      <c r="R26" s="23" t="n"/>
      <c r="S26" s="23" t="n"/>
      <c r="T26" s="23" t="n"/>
      <c r="U26" s="23" t="n"/>
      <c r="V26" s="23" t="n"/>
      <c r="W26" s="23" t="n"/>
      <c r="X26" s="23" t="n"/>
      <c r="Y26" s="23" t="n"/>
      <c r="Z26" s="23" t="n"/>
    </row>
    <row r="27">
      <c r="A27" s="24" t="n"/>
      <c r="B27" s="25">
        <f>COUNTA($B$7:$B$26)&amp;" tâches"</f>
        <v/>
      </c>
      <c r="C27" s="26" t="inlineStr">
        <is>
          <t>TOTAL</t>
        </is>
      </c>
      <c r="D27" s="27">
        <f>IF(COUNT($D$7:$D$26)=0,"",MIN($D$7:$D$26))</f>
        <v/>
      </c>
      <c r="E27" s="28">
        <f>SUM($E$7:$E$26)</f>
        <v/>
      </c>
      <c r="F27" s="27">
        <f>IF(COUNT($F$7:$F$26)=0,"",MAX($F$7:$F$26))</f>
        <v/>
      </c>
      <c r="G27" s="29">
        <f>IF(SUM($E$7:$E$26)=0,"",SUMPRODUCT($E$7:$E$26,$G$7:$G$26)/SUM($E$7:$E$26))</f>
        <v/>
      </c>
      <c r="H27" s="30">
        <f>COUNTIF($H$7:$H$26,"En retard")+COUNTIF($H$7:$H$26,"Démarrage en retard")&amp;" en retard"</f>
        <v/>
      </c>
      <c r="I27" s="28">
        <f>SUMIF($I$7:$I$26,"&gt;0")</f>
        <v/>
      </c>
      <c r="J27" s="24" t="n"/>
    </row>
  </sheetData>
  <mergeCells count="5">
    <mergeCell ref="C2:D2"/>
    <mergeCell ref="E2:J3"/>
    <mergeCell ref="C5:D5"/>
    <mergeCell ref="C3:D3"/>
    <mergeCell ref="C4:D4"/>
  </mergeCells>
  <conditionalFormatting sqref="H7:H26">
    <cfRule type="expression" priority="1" dxfId="0" stopIfTrue="0">
      <formula>$H7="Terminée"</formula>
    </cfRule>
    <cfRule type="expression" priority="2" dxfId="1" stopIfTrue="0">
      <formula>OR($H7="En retard",$H7="Démarrage en retard")</formula>
    </cfRule>
  </conditionalFormatting>
  <conditionalFormatting sqref="I7:I26">
    <cfRule type="expression" priority="3" dxfId="1" stopIfTrue="0">
      <formula>AND(ISNUMBER($I7),$I7&gt;0)</formula>
    </cfRule>
  </conditionalFormatting>
  <conditionalFormatting sqref="K7:Z26">
    <cfRule type="expression" priority="4" dxfId="2" stopIfTrue="1">
      <formula>AND($E7=0,$D7&lt;&gt;"",K$5&lt;=$D7,K$5+6&gt;=$D7)</formula>
    </cfRule>
    <cfRule type="expression" priority="5" dxfId="3" stopIfTrue="1">
      <formula>AND($D7&lt;&gt;"",$F7&lt;&gt;"",K$5+6&gt;=$D7,K$5&lt;=$F7,$H7="Terminée")</formula>
    </cfRule>
    <cfRule type="expression" priority="6" dxfId="4" stopIfTrue="1">
      <formula>AND($D7&lt;&gt;"",$F7&lt;&gt;"",K$5+6&gt;=$D7,K$5&lt;=$F7,OR($H7="En retard",$H7="Démarrage en retard"))</formula>
    </cfRule>
    <cfRule type="expression" priority="7" dxfId="5" stopIfTrue="1">
      <formula>AND($D7&lt;&gt;"",$F7&lt;&gt;"",K$5+6&gt;=$D7,K$5&lt;=$F7,$H7="En cours")</formula>
    </cfRule>
    <cfRule type="expression" priority="8" dxfId="6" stopIfTrue="1">
      <formula>AND($D7&lt;&gt;"",$F7&lt;&gt;"",K$5+6&gt;=$D7,K$5&lt;=$F7)</formula>
    </cfRule>
    <cfRule type="expression" priority="9" dxfId="7" stopIfTrue="0">
      <formula>AND(K$5&lt;&gt;"",NETWORKDAYS(K$5,K$5+6,JoursNonTravailles)=0)</formula>
    </cfRule>
  </conditionalFormatting>
  <dataValidations count="1">
    <dataValidation sqref="G7:G26" showDropDown="0" showInputMessage="0" showErrorMessage="0" allowBlank="1" errorTitle="Avancement invalide" error="Saisissez un pourcentage compris entre 0 % et 100 %." type="decimal" operator="between">
      <formula1>0</formula1>
      <formula2>1</formula2>
    </dataValidation>
  </dataValidation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Z27"/>
  <sheetViews>
    <sheetView showGridLines="0" workbookViewId="0">
      <pane xSplit="3" ySplit="6" topLeftCell="D7" activePane="bottomRight" state="frozen"/>
      <selection pane="topRight"/>
      <selection pane="bottomLeft"/>
      <selection pane="bottomRight" activeCell="A1" sqref="A1"/>
    </sheetView>
  </sheetViews>
  <sheetFormatPr baseColWidth="8" defaultRowHeight="15"/>
  <cols>
    <col width="5" customWidth="1" min="1" max="1"/>
    <col width="44" customWidth="1" min="2" max="2"/>
    <col width="22" customWidth="1" min="3" max="3"/>
    <col width="11" customWidth="1" min="4" max="4"/>
    <col width="9" customWidth="1" min="5" max="5"/>
    <col width="11" customWidth="1" min="6" max="6"/>
    <col width="8" customWidth="1" min="7" max="7"/>
    <col width="19" customWidth="1" min="8" max="8"/>
    <col width="7" customWidth="1" min="9" max="9"/>
    <col width="30" customWidth="1" min="10" max="10"/>
    <col width="4.2" customWidth="1" min="11" max="11"/>
    <col width="4.2" customWidth="1" min="12" max="12"/>
    <col width="4.2" customWidth="1" min="13" max="13"/>
    <col width="4.2" customWidth="1" min="14" max="14"/>
    <col width="4.2" customWidth="1" min="15" max="15"/>
    <col width="4.2" customWidth="1" min="16" max="16"/>
    <col width="4.2" customWidth="1" min="17" max="17"/>
    <col width="4.2" customWidth="1" min="18" max="18"/>
    <col width="4.2" customWidth="1" min="19" max="19"/>
    <col width="4.2" customWidth="1" min="20" max="20"/>
    <col width="4.2" customWidth="1" min="21" max="21"/>
    <col width="4.2" customWidth="1" min="22" max="22"/>
    <col width="4.2" customWidth="1" min="23" max="23"/>
    <col width="4.2" customWidth="1" min="24" max="24"/>
    <col width="4.2" customWidth="1" min="25" max="25"/>
    <col width="4.2" customWidth="1" min="26" max="26"/>
  </cols>
  <sheetData>
    <row r="1">
      <c r="B1" s="1" t="inlineStr">
        <is>
          <t>PLANNING DE CHANTIER</t>
        </is>
      </c>
    </row>
    <row r="2">
      <c r="B2" s="2" t="inlineStr">
        <is>
          <t>Chantier</t>
        </is>
      </c>
      <c r="C2" s="3" t="inlineStr">
        <is>
          <t>Rénovation T3 62 m², Nantes</t>
        </is>
      </c>
      <c r="D2" s="4" t="n"/>
      <c r="E2" s="5" t="inlineStr">
        <is>
          <t>Exemple fictif : rénovation complète d'un T3 de 62 m² par un artisan qui pilote seul ses trois sous-traitants. Situation arrêtée au 22/05/2026. La somme brute des durées (30 jours ouvrés) annoncerait une fin au 29/05 ; avec les quatre jours fériés de la période et le séchage de la chape saisi comme une tâche, la fin réelle tombe fin juin.</t>
        </is>
      </c>
    </row>
    <row r="3">
      <c r="B3" s="2" t="inlineStr">
        <is>
          <t>Client</t>
        </is>
      </c>
      <c r="C3" s="3" t="inlineStr">
        <is>
          <t>Mme Ferrand (fictif)</t>
        </is>
      </c>
      <c r="D3" s="4" t="n"/>
    </row>
    <row r="4">
      <c r="B4" s="2" t="inlineStr">
        <is>
          <t>Point de situation</t>
        </is>
      </c>
      <c r="C4" s="6" t="n">
        <v>46164</v>
      </c>
      <c r="D4" s="7" t="n"/>
      <c r="E4" s="8" t="inlineStr">
        <is>
          <t>Prévu</t>
        </is>
      </c>
      <c r="F4" s="9" t="inlineStr">
        <is>
          <t>Terminé</t>
        </is>
      </c>
      <c r="G4" s="10" t="inlineStr">
        <is>
          <t>Jalon</t>
        </is>
      </c>
      <c r="H4" s="11" t="inlineStr">
        <is>
          <t>En retard</t>
        </is>
      </c>
      <c r="I4" s="12" t="inlineStr">
        <is>
          <t>Chômée</t>
        </is>
      </c>
      <c r="J4" s="13" t="inlineStr">
        <is>
          <t>Semaine en cours</t>
        </is>
      </c>
    </row>
    <row r="5" ht="38" customHeight="1">
      <c r="B5" s="2" t="inlineStr">
        <is>
          <t>1re semaine affichée (un lundi)</t>
        </is>
      </c>
      <c r="C5" s="14" t="n">
        <v>46132</v>
      </c>
      <c r="D5" s="4" t="n"/>
      <c r="K5" s="15">
        <f>$C$5</f>
        <v/>
      </c>
      <c r="L5" s="15">
        <f>K5+7</f>
        <v/>
      </c>
      <c r="M5" s="15">
        <f>L5+7</f>
        <v/>
      </c>
      <c r="N5" s="15">
        <f>M5+7</f>
        <v/>
      </c>
      <c r="O5" s="15">
        <f>N5+7</f>
        <v/>
      </c>
      <c r="P5" s="15">
        <f>O5+7</f>
        <v/>
      </c>
      <c r="Q5" s="15">
        <f>P5+7</f>
        <v/>
      </c>
      <c r="R5" s="15">
        <f>Q5+7</f>
        <v/>
      </c>
      <c r="S5" s="15">
        <f>R5+7</f>
        <v/>
      </c>
      <c r="T5" s="15">
        <f>S5+7</f>
        <v/>
      </c>
      <c r="U5" s="15">
        <f>T5+7</f>
        <v/>
      </c>
      <c r="V5" s="15">
        <f>U5+7</f>
        <v/>
      </c>
      <c r="W5" s="15">
        <f>V5+7</f>
        <v/>
      </c>
      <c r="X5" s="15">
        <f>W5+7</f>
        <v/>
      </c>
      <c r="Y5" s="15">
        <f>X5+7</f>
        <v/>
      </c>
      <c r="Z5" s="15">
        <f>Y5+7</f>
        <v/>
      </c>
    </row>
    <row r="6" ht="30" customHeight="1">
      <c r="A6" s="16" t="inlineStr">
        <is>
          <t>N°</t>
        </is>
      </c>
      <c r="B6" s="16" t="inlineStr">
        <is>
          <t>Corps d'état / tâche</t>
        </is>
      </c>
      <c r="C6" s="16" t="inlineStr">
        <is>
          <t>Intervenant</t>
        </is>
      </c>
      <c r="D6" s="16" t="inlineStr">
        <is>
          <t>Début</t>
        </is>
      </c>
      <c r="E6" s="16" t="inlineStr">
        <is>
          <t>Durée
(j ouvrés)</t>
        </is>
      </c>
      <c r="F6" s="16" t="inlineStr">
        <is>
          <t>Fin</t>
        </is>
      </c>
      <c r="G6" s="16" t="inlineStr">
        <is>
          <t>Avanc.</t>
        </is>
      </c>
      <c r="H6" s="16" t="inlineStr">
        <is>
          <t>Statut</t>
        </is>
      </c>
      <c r="I6" s="16" t="inlineStr">
        <is>
          <t>Écart
(j)</t>
        </is>
      </c>
      <c r="J6" s="16" t="inlineStr">
        <is>
          <t>Observations</t>
        </is>
      </c>
      <c r="K6" s="17">
        <f>IF(K5="","","S"&amp;INT((K5-DATE(YEAR(K5-WEEKDAY(K5-1)+4),1,3)+WEEKDAY(DATE(YEAR(K5-WEEKDAY(K5-1)+4),1,3))+5)/7))</f>
        <v/>
      </c>
      <c r="L6" s="17">
        <f>IF(L5="","","S"&amp;INT((L5-DATE(YEAR(L5-WEEKDAY(L5-1)+4),1,3)+WEEKDAY(DATE(YEAR(L5-WEEKDAY(L5-1)+4),1,3))+5)/7))</f>
        <v/>
      </c>
      <c r="M6" s="17">
        <f>IF(M5="","","S"&amp;INT((M5-DATE(YEAR(M5-WEEKDAY(M5-1)+4),1,3)+WEEKDAY(DATE(YEAR(M5-WEEKDAY(M5-1)+4),1,3))+5)/7))</f>
        <v/>
      </c>
      <c r="N6" s="17">
        <f>IF(N5="","","S"&amp;INT((N5-DATE(YEAR(N5-WEEKDAY(N5-1)+4),1,3)+WEEKDAY(DATE(YEAR(N5-WEEKDAY(N5-1)+4),1,3))+5)/7))</f>
        <v/>
      </c>
      <c r="O6" s="17">
        <f>IF(O5="","","S"&amp;INT((O5-DATE(YEAR(O5-WEEKDAY(O5-1)+4),1,3)+WEEKDAY(DATE(YEAR(O5-WEEKDAY(O5-1)+4),1,3))+5)/7))</f>
        <v/>
      </c>
      <c r="P6" s="17">
        <f>IF(P5="","","S"&amp;INT((P5-DATE(YEAR(P5-WEEKDAY(P5-1)+4),1,3)+WEEKDAY(DATE(YEAR(P5-WEEKDAY(P5-1)+4),1,3))+5)/7))</f>
        <v/>
      </c>
      <c r="Q6" s="17">
        <f>IF(Q5="","","S"&amp;INT((Q5-DATE(YEAR(Q5-WEEKDAY(Q5-1)+4),1,3)+WEEKDAY(DATE(YEAR(Q5-WEEKDAY(Q5-1)+4),1,3))+5)/7))</f>
        <v/>
      </c>
      <c r="R6" s="17">
        <f>IF(R5="","","S"&amp;INT((R5-DATE(YEAR(R5-WEEKDAY(R5-1)+4),1,3)+WEEKDAY(DATE(YEAR(R5-WEEKDAY(R5-1)+4),1,3))+5)/7))</f>
        <v/>
      </c>
      <c r="S6" s="17">
        <f>IF(S5="","","S"&amp;INT((S5-DATE(YEAR(S5-WEEKDAY(S5-1)+4),1,3)+WEEKDAY(DATE(YEAR(S5-WEEKDAY(S5-1)+4),1,3))+5)/7))</f>
        <v/>
      </c>
      <c r="T6" s="17">
        <f>IF(T5="","","S"&amp;INT((T5-DATE(YEAR(T5-WEEKDAY(T5-1)+4),1,3)+WEEKDAY(DATE(YEAR(T5-WEEKDAY(T5-1)+4),1,3))+5)/7))</f>
        <v/>
      </c>
      <c r="U6" s="17">
        <f>IF(U5="","","S"&amp;INT((U5-DATE(YEAR(U5-WEEKDAY(U5-1)+4),1,3)+WEEKDAY(DATE(YEAR(U5-WEEKDAY(U5-1)+4),1,3))+5)/7))</f>
        <v/>
      </c>
      <c r="V6" s="17">
        <f>IF(V5="","","S"&amp;INT((V5-DATE(YEAR(V5-WEEKDAY(V5-1)+4),1,3)+WEEKDAY(DATE(YEAR(V5-WEEKDAY(V5-1)+4),1,3))+5)/7))</f>
        <v/>
      </c>
      <c r="W6" s="17">
        <f>IF(W5="","","S"&amp;INT((W5-DATE(YEAR(W5-WEEKDAY(W5-1)+4),1,3)+WEEKDAY(DATE(YEAR(W5-WEEKDAY(W5-1)+4),1,3))+5)/7))</f>
        <v/>
      </c>
      <c r="X6" s="17">
        <f>IF(X5="","","S"&amp;INT((X5-DATE(YEAR(X5-WEEKDAY(X5-1)+4),1,3)+WEEKDAY(DATE(YEAR(X5-WEEKDAY(X5-1)+4),1,3))+5)/7))</f>
        <v/>
      </c>
      <c r="Y6" s="17">
        <f>IF(Y5="","","S"&amp;INT((Y5-DATE(YEAR(Y5-WEEKDAY(Y5-1)+4),1,3)+WEEKDAY(DATE(YEAR(Y5-WEEKDAY(Y5-1)+4),1,3))+5)/7))</f>
        <v/>
      </c>
      <c r="Z6" s="17">
        <f>IF(Z5="","","S"&amp;INT((Z5-DATE(YEAR(Z5-WEEKDAY(Z5-1)+4),1,3)+WEEKDAY(DATE(YEAR(Z5-WEEKDAY(Z5-1)+4),1,3))+5)/7))</f>
        <v/>
      </c>
    </row>
    <row r="7">
      <c r="A7" s="18">
        <f>ROW()-6</f>
        <v/>
      </c>
      <c r="B7" s="3" t="inlineStr">
        <is>
          <t>Dépose des cloisons et évacuation des gravats</t>
        </is>
      </c>
      <c r="C7" s="3" t="inlineStr">
        <is>
          <t>Entreprise principale</t>
        </is>
      </c>
      <c r="D7" s="14" t="n">
        <v>46132</v>
      </c>
      <c r="E7" s="19" t="n">
        <v>3</v>
      </c>
      <c r="F7" s="20">
        <f>IF(OR($B7="",$D7="",$E7=""),"",IF($E7=0,$D7,WORKDAY($D7-1,$E7,JoursNonTravailles)))</f>
        <v/>
      </c>
      <c r="G7" s="21" t="n">
        <v>1</v>
      </c>
      <c r="H7" s="22">
        <f>IF($B7="","",IF($G7&gt;=1,"Terminée",IF($D7="","À planifier",IF(AND($F7&lt;&gt;"",$C$4&gt;$F7),"En retard",IF(AND($G7=0,$C$4&gt;$D7),"Démarrage en retard",IF($G7&gt;0,"En cours","À venir"))))))</f>
        <v/>
      </c>
      <c r="I7" s="18">
        <f>IF(OR($B7="",$F7=""),"",IF(AND($C$4&gt;$F7,$G7&lt;1),NETWORKDAYS($F7,$C$4,JoursNonTravailles)-1,0))</f>
        <v/>
      </c>
      <c r="J7" s="3" t="n"/>
      <c r="K7" s="23" t="n"/>
      <c r="L7" s="23" t="n"/>
      <c r="M7" s="23" t="n"/>
      <c r="N7" s="23" t="n"/>
      <c r="O7" s="23" t="n"/>
      <c r="P7" s="23" t="n"/>
      <c r="Q7" s="23" t="n"/>
      <c r="R7" s="23" t="n"/>
      <c r="S7" s="23" t="n"/>
      <c r="T7" s="23" t="n"/>
      <c r="U7" s="23" t="n"/>
      <c r="V7" s="23" t="n"/>
      <c r="W7" s="23" t="n"/>
      <c r="X7" s="23" t="n"/>
      <c r="Y7" s="23" t="n"/>
      <c r="Z7" s="23" t="n"/>
    </row>
    <row r="8">
      <c r="A8" s="18">
        <f>ROW()-6</f>
        <v/>
      </c>
      <c r="B8" s="3" t="inlineStr">
        <is>
          <t>Électricité : saignées, gaines et tableau</t>
        </is>
      </c>
      <c r="C8" s="3" t="inlineStr">
        <is>
          <t>ELEC SERVICES 44</t>
        </is>
      </c>
      <c r="D8" s="14" t="n">
        <v>46135</v>
      </c>
      <c r="E8" s="19" t="n">
        <v>4</v>
      </c>
      <c r="F8" s="20">
        <f>IF(OR($B8="",$D8="",$E8=""),"",IF($E8=0,$D8,WORKDAY($D8-1,$E8,JoursNonTravailles)))</f>
        <v/>
      </c>
      <c r="G8" s="21" t="n">
        <v>1</v>
      </c>
      <c r="H8" s="22">
        <f>IF($B8="","",IF($G8&gt;=1,"Terminée",IF($D8="","À planifier",IF(AND($F8&lt;&gt;"",$C$4&gt;$F8),"En retard",IF(AND($G8=0,$C$4&gt;$D8),"Démarrage en retard",IF($G8&gt;0,"En cours","À venir"))))))</f>
        <v/>
      </c>
      <c r="I8" s="18">
        <f>IF(OR($B8="",$F8=""),"",IF(AND($C$4&gt;$F8,$G8&lt;1),NETWORKDAYS($F8,$C$4,JoursNonTravailles)-1,0))</f>
        <v/>
      </c>
      <c r="J8" s="3" t="n"/>
      <c r="K8" s="23" t="n"/>
      <c r="L8" s="23" t="n"/>
      <c r="M8" s="23" t="n"/>
      <c r="N8" s="23" t="n"/>
      <c r="O8" s="23" t="n"/>
      <c r="P8" s="23" t="n"/>
      <c r="Q8" s="23" t="n"/>
      <c r="R8" s="23" t="n"/>
      <c r="S8" s="23" t="n"/>
      <c r="T8" s="23" t="n"/>
      <c r="U8" s="23" t="n"/>
      <c r="V8" s="23" t="n"/>
      <c r="W8" s="23" t="n"/>
      <c r="X8" s="23" t="n"/>
      <c r="Y8" s="23" t="n"/>
      <c r="Z8" s="23" t="n"/>
    </row>
    <row r="9">
      <c r="A9" s="18">
        <f>ROW()-6</f>
        <v/>
      </c>
      <c r="B9" s="3" t="inlineStr">
        <is>
          <t>Plomberie : alimentations et évacuations</t>
        </is>
      </c>
      <c r="C9" s="3" t="inlineStr">
        <is>
          <t>THERMIC OUEST</t>
        </is>
      </c>
      <c r="D9" s="14" t="n">
        <v>46141</v>
      </c>
      <c r="E9" s="19" t="n">
        <v>3</v>
      </c>
      <c r="F9" s="20">
        <f>IF(OR($B9="",$D9="",$E9=""),"",IF($E9=0,$D9,WORKDAY($D9-1,$E9,JoursNonTravailles)))</f>
        <v/>
      </c>
      <c r="G9" s="21" t="n">
        <v>1</v>
      </c>
      <c r="H9" s="22">
        <f>IF($B9="","",IF($G9&gt;=1,"Terminée",IF($D9="","À planifier",IF(AND($F9&lt;&gt;"",$C$4&gt;$F9),"En retard",IF(AND($G9=0,$C$4&gt;$D9),"Démarrage en retard",IF($G9&gt;0,"En cours","À venir"))))))</f>
        <v/>
      </c>
      <c r="I9" s="18">
        <f>IF(OR($B9="",$F9=""),"",IF(AND($C$4&gt;$F9,$G9&lt;1),NETWORKDAYS($F9,$C$4,JoursNonTravailles)-1,0))</f>
        <v/>
      </c>
      <c r="J9" s="3" t="inlineStr">
        <is>
          <t>1er mai férié pendant l'intervention</t>
        </is>
      </c>
      <c r="K9" s="23" t="n"/>
      <c r="L9" s="23" t="n"/>
      <c r="M9" s="23" t="n"/>
      <c r="N9" s="23" t="n"/>
      <c r="O9" s="23" t="n"/>
      <c r="P9" s="23" t="n"/>
      <c r="Q9" s="23" t="n"/>
      <c r="R9" s="23" t="n"/>
      <c r="S9" s="23" t="n"/>
      <c r="T9" s="23" t="n"/>
      <c r="U9" s="23" t="n"/>
      <c r="V9" s="23" t="n"/>
      <c r="W9" s="23" t="n"/>
      <c r="X9" s="23" t="n"/>
      <c r="Y9" s="23" t="n"/>
      <c r="Z9" s="23" t="n"/>
    </row>
    <row r="10">
      <c r="A10" s="18">
        <f>ROW()-6</f>
        <v/>
      </c>
      <c r="B10" s="3" t="inlineStr">
        <is>
          <t>Doublages, cloisons et bandes</t>
        </is>
      </c>
      <c r="C10" s="3" t="inlineStr">
        <is>
          <t>Entreprise principale</t>
        </is>
      </c>
      <c r="D10" s="14" t="n">
        <v>46147</v>
      </c>
      <c r="E10" s="19" t="n">
        <v>6</v>
      </c>
      <c r="F10" s="20">
        <f>IF(OR($B10="",$D10="",$E10=""),"",IF($E10=0,$D10,WORKDAY($D10-1,$E10,JoursNonTravailles)))</f>
        <v/>
      </c>
      <c r="G10" s="21" t="n">
        <v>1</v>
      </c>
      <c r="H10" s="22">
        <f>IF($B10="","",IF($G10&gt;=1,"Terminée",IF($D10="","À planifier",IF(AND($F10&lt;&gt;"",$C$4&gt;$F10),"En retard",IF(AND($G10=0,$C$4&gt;$D10),"Démarrage en retard",IF($G10&gt;0,"En cours","À venir"))))))</f>
        <v/>
      </c>
      <c r="I10" s="18">
        <f>IF(OR($B10="",$F10=""),"",IF(AND($C$4&gt;$F10,$G10&lt;1),NETWORKDAYS($F10,$C$4,JoursNonTravailles)-1,0))</f>
        <v/>
      </c>
      <c r="J10" s="3" t="n"/>
      <c r="K10" s="23" t="n"/>
      <c r="L10" s="23" t="n"/>
      <c r="M10" s="23" t="n"/>
      <c r="N10" s="23" t="n"/>
      <c r="O10" s="23" t="n"/>
      <c r="P10" s="23" t="n"/>
      <c r="Q10" s="23" t="n"/>
      <c r="R10" s="23" t="n"/>
      <c r="S10" s="23" t="n"/>
      <c r="T10" s="23" t="n"/>
      <c r="U10" s="23" t="n"/>
      <c r="V10" s="23" t="n"/>
      <c r="W10" s="23" t="n"/>
      <c r="X10" s="23" t="n"/>
      <c r="Y10" s="23" t="n"/>
      <c r="Z10" s="23" t="n"/>
    </row>
    <row r="11">
      <c r="A11" s="18">
        <f>ROW()-6</f>
        <v/>
      </c>
      <c r="B11" s="3" t="inlineStr">
        <is>
          <t>Enduits et ponçage</t>
        </is>
      </c>
      <c r="C11" s="3" t="inlineStr">
        <is>
          <t>Entreprise principale</t>
        </is>
      </c>
      <c r="D11" s="14" t="n">
        <v>46157</v>
      </c>
      <c r="E11" s="19" t="n">
        <v>4</v>
      </c>
      <c r="F11" s="20">
        <f>IF(OR($B11="",$D11="",$E11=""),"",IF($E11=0,$D11,WORKDAY($D11-1,$E11,JoursNonTravailles)))</f>
        <v/>
      </c>
      <c r="G11" s="21" t="n">
        <v>0.6</v>
      </c>
      <c r="H11" s="22">
        <f>IF($B11="","",IF($G11&gt;=1,"Terminée",IF($D11="","À planifier",IF(AND($F11&lt;&gt;"",$C$4&gt;$F11),"En retard",IF(AND($G11=0,$C$4&gt;$D11),"Démarrage en retard",IF($G11&gt;0,"En cours","À venir"))))))</f>
        <v/>
      </c>
      <c r="I11" s="18">
        <f>IF(OR($B11="",$F11=""),"",IF(AND($C$4&gt;$F11,$G11&lt;1),NETWORKDAYS($F11,$C$4,JoursNonTravailles)-1,0))</f>
        <v/>
      </c>
      <c r="J11" s="3" t="inlineStr">
        <is>
          <t>Retard de 2 jours : reprise des bandes</t>
        </is>
      </c>
      <c r="K11" s="23" t="n"/>
      <c r="L11" s="23" t="n"/>
      <c r="M11" s="23" t="n"/>
      <c r="N11" s="23" t="n"/>
      <c r="O11" s="23" t="n"/>
      <c r="P11" s="23" t="n"/>
      <c r="Q11" s="23" t="n"/>
      <c r="R11" s="23" t="n"/>
      <c r="S11" s="23" t="n"/>
      <c r="T11" s="23" t="n"/>
      <c r="U11" s="23" t="n"/>
      <c r="V11" s="23" t="n"/>
      <c r="W11" s="23" t="n"/>
      <c r="X11" s="23" t="n"/>
      <c r="Y11" s="23" t="n"/>
      <c r="Z11" s="23" t="n"/>
    </row>
    <row r="12">
      <c r="A12" s="18">
        <f>ROW()-6</f>
        <v/>
      </c>
      <c r="B12" s="3" t="inlineStr">
        <is>
          <t>Chape fluide</t>
        </is>
      </c>
      <c r="C12" s="3" t="inlineStr">
        <is>
          <t>CHAPES DE L'OUEST</t>
        </is>
      </c>
      <c r="D12" s="14" t="n">
        <v>46163</v>
      </c>
      <c r="E12" s="19" t="n">
        <v>1</v>
      </c>
      <c r="F12" s="20">
        <f>IF(OR($B12="",$D12="",$E12=""),"",IF($E12=0,$D12,WORKDAY($D12-1,$E12,JoursNonTravailles)))</f>
        <v/>
      </c>
      <c r="G12" s="21" t="n">
        <v>0</v>
      </c>
      <c r="H12" s="22">
        <f>IF($B12="","",IF($G12&gt;=1,"Terminée",IF($D12="","À planifier",IF(AND($F12&lt;&gt;"",$C$4&gt;$F12),"En retard",IF(AND($G12=0,$C$4&gt;$D12),"Démarrage en retard",IF($G12&gt;0,"En cours","À venir"))))))</f>
        <v/>
      </c>
      <c r="I12" s="18">
        <f>IF(OR($B12="",$F12=""),"",IF(AND($C$4&gt;$F12,$G12&lt;1),NETWORKDAYS($F12,$C$4,JoursNonTravailles)-1,0))</f>
        <v/>
      </c>
      <c r="J12" s="3" t="inlineStr">
        <is>
          <t>À décaler avec l'enduit</t>
        </is>
      </c>
      <c r="K12" s="23" t="n"/>
      <c r="L12" s="23" t="n"/>
      <c r="M12" s="23" t="n"/>
      <c r="N12" s="23" t="n"/>
      <c r="O12" s="23" t="n"/>
      <c r="P12" s="23" t="n"/>
      <c r="Q12" s="23" t="n"/>
      <c r="R12" s="23" t="n"/>
      <c r="S12" s="23" t="n"/>
      <c r="T12" s="23" t="n"/>
      <c r="U12" s="23" t="n"/>
      <c r="V12" s="23" t="n"/>
      <c r="W12" s="23" t="n"/>
      <c r="X12" s="23" t="n"/>
      <c r="Y12" s="23" t="n"/>
      <c r="Z12" s="23" t="n"/>
    </row>
    <row r="13">
      <c r="A13" s="18">
        <f>ROW()-6</f>
        <v/>
      </c>
      <c r="B13" s="3" t="inlineStr">
        <is>
          <t>Séchage de la chape — accès interdit</t>
        </is>
      </c>
      <c r="C13" s="3" t="inlineStr">
        <is>
          <t>—</t>
        </is>
      </c>
      <c r="D13" s="14" t="n">
        <v>46164</v>
      </c>
      <c r="E13" s="19" t="n">
        <v>15</v>
      </c>
      <c r="F13" s="20">
        <f>IF(OR($B13="",$D13="",$E13=""),"",IF($E13=0,$D13,WORKDAY($D13-1,$E13,JoursNonTravailles)))</f>
        <v/>
      </c>
      <c r="G13" s="21" t="n">
        <v>0</v>
      </c>
      <c r="H13" s="22">
        <f>IF($B13="","",IF($G13&gt;=1,"Terminée",IF($D13="","À planifier",IF(AND($F13&lt;&gt;"",$C$4&gt;$F13),"En retard",IF(AND($G13=0,$C$4&gt;$D13),"Démarrage en retard",IF($G13&gt;0,"En cours","À venir"))))))</f>
        <v/>
      </c>
      <c r="I13" s="18">
        <f>IF(OR($B13="",$F13=""),"",IF(AND($C$4&gt;$F13,$G13&lt;1),NETWORKDAYS($F13,$C$4,JoursNonTravailles)-1,0))</f>
        <v/>
      </c>
      <c r="J13" s="3" t="inlineStr">
        <is>
          <t>3 semaines calendaires : à saisir comme une tâche</t>
        </is>
      </c>
      <c r="K13" s="23" t="n"/>
      <c r="L13" s="23" t="n"/>
      <c r="M13" s="23" t="n"/>
      <c r="N13" s="23" t="n"/>
      <c r="O13" s="23" t="n"/>
      <c r="P13" s="23" t="n"/>
      <c r="Q13" s="23" t="n"/>
      <c r="R13" s="23" t="n"/>
      <c r="S13" s="23" t="n"/>
      <c r="T13" s="23" t="n"/>
      <c r="U13" s="23" t="n"/>
      <c r="V13" s="23" t="n"/>
      <c r="W13" s="23" t="n"/>
      <c r="X13" s="23" t="n"/>
      <c r="Y13" s="23" t="n"/>
      <c r="Z13" s="23" t="n"/>
    </row>
    <row r="14">
      <c r="A14" s="18">
        <f>ROW()-6</f>
        <v/>
      </c>
      <c r="B14" s="3" t="inlineStr">
        <is>
          <t>Peinture murs et plafonds</t>
        </is>
      </c>
      <c r="C14" s="3" t="inlineStr">
        <is>
          <t>ATELIER COULEURS</t>
        </is>
      </c>
      <c r="D14" s="14" t="n">
        <v>46188</v>
      </c>
      <c r="E14" s="19" t="n">
        <v>5</v>
      </c>
      <c r="F14" s="20">
        <f>IF(OR($B14="",$D14="",$E14=""),"",IF($E14=0,$D14,WORKDAY($D14-1,$E14,JoursNonTravailles)))</f>
        <v/>
      </c>
      <c r="G14" s="21" t="n">
        <v>0</v>
      </c>
      <c r="H14" s="22">
        <f>IF($B14="","",IF($G14&gt;=1,"Terminée",IF($D14="","À planifier",IF(AND($F14&lt;&gt;"",$C$4&gt;$F14),"En retard",IF(AND($G14=0,$C$4&gt;$D14),"Démarrage en retard",IF($G14&gt;0,"En cours","À venir"))))))</f>
        <v/>
      </c>
      <c r="I14" s="18">
        <f>IF(OR($B14="",$F14=""),"",IF(AND($C$4&gt;$F14,$G14&lt;1),NETWORKDAYS($F14,$C$4,JoursNonTravailles)-1,0))</f>
        <v/>
      </c>
      <c r="J14" s="3" t="n"/>
      <c r="K14" s="23" t="n"/>
      <c r="L14" s="23" t="n"/>
      <c r="M14" s="23" t="n"/>
      <c r="N14" s="23" t="n"/>
      <c r="O14" s="23" t="n"/>
      <c r="P14" s="23" t="n"/>
      <c r="Q14" s="23" t="n"/>
      <c r="R14" s="23" t="n"/>
      <c r="S14" s="23" t="n"/>
      <c r="T14" s="23" t="n"/>
      <c r="U14" s="23" t="n"/>
      <c r="V14" s="23" t="n"/>
      <c r="W14" s="23" t="n"/>
      <c r="X14" s="23" t="n"/>
      <c r="Y14" s="23" t="n"/>
      <c r="Z14" s="23" t="n"/>
    </row>
    <row r="15">
      <c r="A15" s="18">
        <f>ROW()-6</f>
        <v/>
      </c>
      <c r="B15" s="3" t="inlineStr">
        <is>
          <t>Pose des sols souples</t>
        </is>
      </c>
      <c r="C15" s="3" t="inlineStr">
        <is>
          <t>SOLS ET DECORS</t>
        </is>
      </c>
      <c r="D15" s="14" t="n">
        <v>46195</v>
      </c>
      <c r="E15" s="19" t="n">
        <v>2</v>
      </c>
      <c r="F15" s="20">
        <f>IF(OR($B15="",$D15="",$E15=""),"",IF($E15=0,$D15,WORKDAY($D15-1,$E15,JoursNonTravailles)))</f>
        <v/>
      </c>
      <c r="G15" s="21" t="n">
        <v>0</v>
      </c>
      <c r="H15" s="22">
        <f>IF($B15="","",IF($G15&gt;=1,"Terminée",IF($D15="","À planifier",IF(AND($F15&lt;&gt;"",$C$4&gt;$F15),"En retard",IF(AND($G15=0,$C$4&gt;$D15),"Démarrage en retard",IF($G15&gt;0,"En cours","À venir"))))))</f>
        <v/>
      </c>
      <c r="I15" s="18">
        <f>IF(OR($B15="",$F15=""),"",IF(AND($C$4&gt;$F15,$G15&lt;1),NETWORKDAYS($F15,$C$4,JoursNonTravailles)-1,0))</f>
        <v/>
      </c>
      <c r="J15" s="3" t="n"/>
      <c r="K15" s="23" t="n"/>
      <c r="L15" s="23" t="n"/>
      <c r="M15" s="23" t="n"/>
      <c r="N15" s="23" t="n"/>
      <c r="O15" s="23" t="n"/>
      <c r="P15" s="23" t="n"/>
      <c r="Q15" s="23" t="n"/>
      <c r="R15" s="23" t="n"/>
      <c r="S15" s="23" t="n"/>
      <c r="T15" s="23" t="n"/>
      <c r="U15" s="23" t="n"/>
      <c r="V15" s="23" t="n"/>
      <c r="W15" s="23" t="n"/>
      <c r="X15" s="23" t="n"/>
      <c r="Y15" s="23" t="n"/>
      <c r="Z15" s="23" t="n"/>
    </row>
    <row r="16">
      <c r="A16" s="18">
        <f>ROW()-6</f>
        <v/>
      </c>
      <c r="B16" s="3" t="inlineStr">
        <is>
          <t>Finitions, reprises et nettoyage</t>
        </is>
      </c>
      <c r="C16" s="3" t="inlineStr">
        <is>
          <t>Entreprise principale</t>
        </is>
      </c>
      <c r="D16" s="14" t="n">
        <v>46197</v>
      </c>
      <c r="E16" s="19" t="n">
        <v>2</v>
      </c>
      <c r="F16" s="20">
        <f>IF(OR($B16="",$D16="",$E16=""),"",IF($E16=0,$D16,WORKDAY($D16-1,$E16,JoursNonTravailles)))</f>
        <v/>
      </c>
      <c r="G16" s="21" t="n">
        <v>0</v>
      </c>
      <c r="H16" s="22">
        <f>IF($B16="","",IF($G16&gt;=1,"Terminée",IF($D16="","À planifier",IF(AND($F16&lt;&gt;"",$C$4&gt;$F16),"En retard",IF(AND($G16=0,$C$4&gt;$D16),"Démarrage en retard",IF($G16&gt;0,"En cours","À venir"))))))</f>
        <v/>
      </c>
      <c r="I16" s="18">
        <f>IF(OR($B16="",$F16=""),"",IF(AND($C$4&gt;$F16,$G16&lt;1),NETWORKDAYS($F16,$C$4,JoursNonTravailles)-1,0))</f>
        <v/>
      </c>
      <c r="J16" s="3" t="n"/>
      <c r="K16" s="23" t="n"/>
      <c r="L16" s="23" t="n"/>
      <c r="M16" s="23" t="n"/>
      <c r="N16" s="23" t="n"/>
      <c r="O16" s="23" t="n"/>
      <c r="P16" s="23" t="n"/>
      <c r="Q16" s="23" t="n"/>
      <c r="R16" s="23" t="n"/>
      <c r="S16" s="23" t="n"/>
      <c r="T16" s="23" t="n"/>
      <c r="U16" s="23" t="n"/>
      <c r="V16" s="23" t="n"/>
      <c r="W16" s="23" t="n"/>
      <c r="X16" s="23" t="n"/>
      <c r="Y16" s="23" t="n"/>
      <c r="Z16" s="23" t="n"/>
    </row>
    <row r="17">
      <c r="A17" s="18">
        <f>ROW()-6</f>
        <v/>
      </c>
      <c r="B17" s="3" t="inlineStr">
        <is>
          <t>JALON — Livraison au client</t>
        </is>
      </c>
      <c r="C17" s="3" t="inlineStr">
        <is>
          <t>Entreprise principale</t>
        </is>
      </c>
      <c r="D17" s="14" t="n">
        <v>46199</v>
      </c>
      <c r="E17" s="19" t="n">
        <v>0</v>
      </c>
      <c r="F17" s="20">
        <f>IF(OR($B17="",$D17="",$E17=""),"",IF($E17=0,$D17,WORKDAY($D17-1,$E17,JoursNonTravailles)))</f>
        <v/>
      </c>
      <c r="G17" s="21" t="n">
        <v>0</v>
      </c>
      <c r="H17" s="22">
        <f>IF($B17="","",IF($G17&gt;=1,"Terminée",IF($D17="","À planifier",IF(AND($F17&lt;&gt;"",$C$4&gt;$F17),"En retard",IF(AND($G17=0,$C$4&gt;$D17),"Démarrage en retard",IF($G17&gt;0,"En cours","À venir"))))))</f>
        <v/>
      </c>
      <c r="I17" s="18">
        <f>IF(OR($B17="",$F17=""),"",IF(AND($C$4&gt;$F17,$G17&lt;1),NETWORKDAYS($F17,$C$4,JoursNonTravailles)-1,0))</f>
        <v/>
      </c>
      <c r="J17" s="3" t="inlineStr">
        <is>
          <t>Remise des clés et des notices</t>
        </is>
      </c>
      <c r="K17" s="23" t="n"/>
      <c r="L17" s="23" t="n"/>
      <c r="M17" s="23" t="n"/>
      <c r="N17" s="23" t="n"/>
      <c r="O17" s="23" t="n"/>
      <c r="P17" s="23" t="n"/>
      <c r="Q17" s="23" t="n"/>
      <c r="R17" s="23" t="n"/>
      <c r="S17" s="23" t="n"/>
      <c r="T17" s="23" t="n"/>
      <c r="U17" s="23" t="n"/>
      <c r="V17" s="23" t="n"/>
      <c r="W17" s="23" t="n"/>
      <c r="X17" s="23" t="n"/>
      <c r="Y17" s="23" t="n"/>
      <c r="Z17" s="23" t="n"/>
    </row>
    <row r="18">
      <c r="A18" s="18">
        <f>ROW()-6</f>
        <v/>
      </c>
      <c r="B18" s="3" t="n"/>
      <c r="C18" s="3" t="n"/>
      <c r="D18" s="14" t="n"/>
      <c r="E18" s="19" t="n"/>
      <c r="F18" s="20">
        <f>IF(OR($B18="",$D18="",$E18=""),"",IF($E18=0,$D18,WORKDAY($D18-1,$E18,JoursNonTravailles)))</f>
        <v/>
      </c>
      <c r="G18" s="21" t="n"/>
      <c r="H18" s="22">
        <f>IF($B18="","",IF($G18&gt;=1,"Terminée",IF($D18="","À planifier",IF(AND($F18&lt;&gt;"",$C$4&gt;$F18),"En retard",IF(AND($G18=0,$C$4&gt;$D18),"Démarrage en retard",IF($G18&gt;0,"En cours","À venir"))))))</f>
        <v/>
      </c>
      <c r="I18" s="18">
        <f>IF(OR($B18="",$F18=""),"",IF(AND($C$4&gt;$F18,$G18&lt;1),NETWORKDAYS($F18,$C$4,JoursNonTravailles)-1,0))</f>
        <v/>
      </c>
      <c r="J18" s="3" t="n"/>
      <c r="K18" s="23" t="n"/>
      <c r="L18" s="23" t="n"/>
      <c r="M18" s="23" t="n"/>
      <c r="N18" s="23" t="n"/>
      <c r="O18" s="23" t="n"/>
      <c r="P18" s="23" t="n"/>
      <c r="Q18" s="23" t="n"/>
      <c r="R18" s="23" t="n"/>
      <c r="S18" s="23" t="n"/>
      <c r="T18" s="23" t="n"/>
      <c r="U18" s="23" t="n"/>
      <c r="V18" s="23" t="n"/>
      <c r="W18" s="23" t="n"/>
      <c r="X18" s="23" t="n"/>
      <c r="Y18" s="23" t="n"/>
      <c r="Z18" s="23" t="n"/>
    </row>
    <row r="19">
      <c r="A19" s="18">
        <f>ROW()-6</f>
        <v/>
      </c>
      <c r="B19" s="3" t="n"/>
      <c r="C19" s="3" t="n"/>
      <c r="D19" s="14" t="n"/>
      <c r="E19" s="19" t="n"/>
      <c r="F19" s="20">
        <f>IF(OR($B19="",$D19="",$E19=""),"",IF($E19=0,$D19,WORKDAY($D19-1,$E19,JoursNonTravailles)))</f>
        <v/>
      </c>
      <c r="G19" s="21" t="n"/>
      <c r="H19" s="22">
        <f>IF($B19="","",IF($G19&gt;=1,"Terminée",IF($D19="","À planifier",IF(AND($F19&lt;&gt;"",$C$4&gt;$F19),"En retard",IF(AND($G19=0,$C$4&gt;$D19),"Démarrage en retard",IF($G19&gt;0,"En cours","À venir"))))))</f>
        <v/>
      </c>
      <c r="I19" s="18">
        <f>IF(OR($B19="",$F19=""),"",IF(AND($C$4&gt;$F19,$G19&lt;1),NETWORKDAYS($F19,$C$4,JoursNonTravailles)-1,0))</f>
        <v/>
      </c>
      <c r="J19" s="3" t="n"/>
      <c r="K19" s="23" t="n"/>
      <c r="L19" s="23" t="n"/>
      <c r="M19" s="23" t="n"/>
      <c r="N19" s="23" t="n"/>
      <c r="O19" s="23" t="n"/>
      <c r="P19" s="23" t="n"/>
      <c r="Q19" s="23" t="n"/>
      <c r="R19" s="23" t="n"/>
      <c r="S19" s="23" t="n"/>
      <c r="T19" s="23" t="n"/>
      <c r="U19" s="23" t="n"/>
      <c r="V19" s="23" t="n"/>
      <c r="W19" s="23" t="n"/>
      <c r="X19" s="23" t="n"/>
      <c r="Y19" s="23" t="n"/>
      <c r="Z19" s="23" t="n"/>
    </row>
    <row r="20">
      <c r="A20" s="18">
        <f>ROW()-6</f>
        <v/>
      </c>
      <c r="B20" s="3" t="n"/>
      <c r="C20" s="3" t="n"/>
      <c r="D20" s="14" t="n"/>
      <c r="E20" s="19" t="n"/>
      <c r="F20" s="20">
        <f>IF(OR($B20="",$D20="",$E20=""),"",IF($E20=0,$D20,WORKDAY($D20-1,$E20,JoursNonTravailles)))</f>
        <v/>
      </c>
      <c r="G20" s="21" t="n"/>
      <c r="H20" s="22">
        <f>IF($B20="","",IF($G20&gt;=1,"Terminée",IF($D20="","À planifier",IF(AND($F20&lt;&gt;"",$C$4&gt;$F20),"En retard",IF(AND($G20=0,$C$4&gt;$D20),"Démarrage en retard",IF($G20&gt;0,"En cours","À venir"))))))</f>
        <v/>
      </c>
      <c r="I20" s="18">
        <f>IF(OR($B20="",$F20=""),"",IF(AND($C$4&gt;$F20,$G20&lt;1),NETWORKDAYS($F20,$C$4,JoursNonTravailles)-1,0))</f>
        <v/>
      </c>
      <c r="J20" s="3" t="n"/>
      <c r="K20" s="23" t="n"/>
      <c r="L20" s="23" t="n"/>
      <c r="M20" s="23" t="n"/>
      <c r="N20" s="23" t="n"/>
      <c r="O20" s="23" t="n"/>
      <c r="P20" s="23" t="n"/>
      <c r="Q20" s="23" t="n"/>
      <c r="R20" s="23" t="n"/>
      <c r="S20" s="23" t="n"/>
      <c r="T20" s="23" t="n"/>
      <c r="U20" s="23" t="n"/>
      <c r="V20" s="23" t="n"/>
      <c r="W20" s="23" t="n"/>
      <c r="X20" s="23" t="n"/>
      <c r="Y20" s="23" t="n"/>
      <c r="Z20" s="23" t="n"/>
    </row>
    <row r="21">
      <c r="A21" s="18">
        <f>ROW()-6</f>
        <v/>
      </c>
      <c r="B21" s="3" t="n"/>
      <c r="C21" s="3" t="n"/>
      <c r="D21" s="14" t="n"/>
      <c r="E21" s="19" t="n"/>
      <c r="F21" s="20">
        <f>IF(OR($B21="",$D21="",$E21=""),"",IF($E21=0,$D21,WORKDAY($D21-1,$E21,JoursNonTravailles)))</f>
        <v/>
      </c>
      <c r="G21" s="21" t="n"/>
      <c r="H21" s="22">
        <f>IF($B21="","",IF($G21&gt;=1,"Terminée",IF($D21="","À planifier",IF(AND($F21&lt;&gt;"",$C$4&gt;$F21),"En retard",IF(AND($G21=0,$C$4&gt;$D21),"Démarrage en retard",IF($G21&gt;0,"En cours","À venir"))))))</f>
        <v/>
      </c>
      <c r="I21" s="18">
        <f>IF(OR($B21="",$F21=""),"",IF(AND($C$4&gt;$F21,$G21&lt;1),NETWORKDAYS($F21,$C$4,JoursNonTravailles)-1,0))</f>
        <v/>
      </c>
      <c r="J21" s="3" t="n"/>
      <c r="K21" s="23" t="n"/>
      <c r="L21" s="23" t="n"/>
      <c r="M21" s="23" t="n"/>
      <c r="N21" s="23" t="n"/>
      <c r="O21" s="23" t="n"/>
      <c r="P21" s="23" t="n"/>
      <c r="Q21" s="23" t="n"/>
      <c r="R21" s="23" t="n"/>
      <c r="S21" s="23" t="n"/>
      <c r="T21" s="23" t="n"/>
      <c r="U21" s="23" t="n"/>
      <c r="V21" s="23" t="n"/>
      <c r="W21" s="23" t="n"/>
      <c r="X21" s="23" t="n"/>
      <c r="Y21" s="23" t="n"/>
      <c r="Z21" s="23" t="n"/>
    </row>
    <row r="22">
      <c r="A22" s="18">
        <f>ROW()-6</f>
        <v/>
      </c>
      <c r="B22" s="3" t="n"/>
      <c r="C22" s="3" t="n"/>
      <c r="D22" s="14" t="n"/>
      <c r="E22" s="19" t="n"/>
      <c r="F22" s="20">
        <f>IF(OR($B22="",$D22="",$E22=""),"",IF($E22=0,$D22,WORKDAY($D22-1,$E22,JoursNonTravailles)))</f>
        <v/>
      </c>
      <c r="G22" s="21" t="n"/>
      <c r="H22" s="22">
        <f>IF($B22="","",IF($G22&gt;=1,"Terminée",IF($D22="","À planifier",IF(AND($F22&lt;&gt;"",$C$4&gt;$F22),"En retard",IF(AND($G22=0,$C$4&gt;$D22),"Démarrage en retard",IF($G22&gt;0,"En cours","À venir"))))))</f>
        <v/>
      </c>
      <c r="I22" s="18">
        <f>IF(OR($B22="",$F22=""),"",IF(AND($C$4&gt;$F22,$G22&lt;1),NETWORKDAYS($F22,$C$4,JoursNonTravailles)-1,0))</f>
        <v/>
      </c>
      <c r="J22" s="3" t="n"/>
      <c r="K22" s="23" t="n"/>
      <c r="L22" s="23" t="n"/>
      <c r="M22" s="23" t="n"/>
      <c r="N22" s="23" t="n"/>
      <c r="O22" s="23" t="n"/>
      <c r="P22" s="23" t="n"/>
      <c r="Q22" s="23" t="n"/>
      <c r="R22" s="23" t="n"/>
      <c r="S22" s="23" t="n"/>
      <c r="T22" s="23" t="n"/>
      <c r="U22" s="23" t="n"/>
      <c r="V22" s="23" t="n"/>
      <c r="W22" s="23" t="n"/>
      <c r="X22" s="23" t="n"/>
      <c r="Y22" s="23" t="n"/>
      <c r="Z22" s="23" t="n"/>
    </row>
    <row r="23">
      <c r="A23" s="18">
        <f>ROW()-6</f>
        <v/>
      </c>
      <c r="B23" s="3" t="n"/>
      <c r="C23" s="3" t="n"/>
      <c r="D23" s="14" t="n"/>
      <c r="E23" s="19" t="n"/>
      <c r="F23" s="20">
        <f>IF(OR($B23="",$D23="",$E23=""),"",IF($E23=0,$D23,WORKDAY($D23-1,$E23,JoursNonTravailles)))</f>
        <v/>
      </c>
      <c r="G23" s="21" t="n"/>
      <c r="H23" s="22">
        <f>IF($B23="","",IF($G23&gt;=1,"Terminée",IF($D23="","À planifier",IF(AND($F23&lt;&gt;"",$C$4&gt;$F23),"En retard",IF(AND($G23=0,$C$4&gt;$D23),"Démarrage en retard",IF($G23&gt;0,"En cours","À venir"))))))</f>
        <v/>
      </c>
      <c r="I23" s="18">
        <f>IF(OR($B23="",$F23=""),"",IF(AND($C$4&gt;$F23,$G23&lt;1),NETWORKDAYS($F23,$C$4,JoursNonTravailles)-1,0))</f>
        <v/>
      </c>
      <c r="J23" s="3" t="n"/>
      <c r="K23" s="23" t="n"/>
      <c r="L23" s="23" t="n"/>
      <c r="M23" s="23" t="n"/>
      <c r="N23" s="23" t="n"/>
      <c r="O23" s="23" t="n"/>
      <c r="P23" s="23" t="n"/>
      <c r="Q23" s="23" t="n"/>
      <c r="R23" s="23" t="n"/>
      <c r="S23" s="23" t="n"/>
      <c r="T23" s="23" t="n"/>
      <c r="U23" s="23" t="n"/>
      <c r="V23" s="23" t="n"/>
      <c r="W23" s="23" t="n"/>
      <c r="X23" s="23" t="n"/>
      <c r="Y23" s="23" t="n"/>
      <c r="Z23" s="23" t="n"/>
    </row>
    <row r="24">
      <c r="A24" s="18">
        <f>ROW()-6</f>
        <v/>
      </c>
      <c r="B24" s="3" t="n"/>
      <c r="C24" s="3" t="n"/>
      <c r="D24" s="14" t="n"/>
      <c r="E24" s="19" t="n"/>
      <c r="F24" s="20">
        <f>IF(OR($B24="",$D24="",$E24=""),"",IF($E24=0,$D24,WORKDAY($D24-1,$E24,JoursNonTravailles)))</f>
        <v/>
      </c>
      <c r="G24" s="21" t="n"/>
      <c r="H24" s="22">
        <f>IF($B24="","",IF($G24&gt;=1,"Terminée",IF($D24="","À planifier",IF(AND($F24&lt;&gt;"",$C$4&gt;$F24),"En retard",IF(AND($G24=0,$C$4&gt;$D24),"Démarrage en retard",IF($G24&gt;0,"En cours","À venir"))))))</f>
        <v/>
      </c>
      <c r="I24" s="18">
        <f>IF(OR($B24="",$F24=""),"",IF(AND($C$4&gt;$F24,$G24&lt;1),NETWORKDAYS($F24,$C$4,JoursNonTravailles)-1,0))</f>
        <v/>
      </c>
      <c r="J24" s="3" t="n"/>
      <c r="K24" s="23" t="n"/>
      <c r="L24" s="23" t="n"/>
      <c r="M24" s="23" t="n"/>
      <c r="N24" s="23" t="n"/>
      <c r="O24" s="23" t="n"/>
      <c r="P24" s="23" t="n"/>
      <c r="Q24" s="23" t="n"/>
      <c r="R24" s="23" t="n"/>
      <c r="S24" s="23" t="n"/>
      <c r="T24" s="23" t="n"/>
      <c r="U24" s="23" t="n"/>
      <c r="V24" s="23" t="n"/>
      <c r="W24" s="23" t="n"/>
      <c r="X24" s="23" t="n"/>
      <c r="Y24" s="23" t="n"/>
      <c r="Z24" s="23" t="n"/>
    </row>
    <row r="25">
      <c r="A25" s="18">
        <f>ROW()-6</f>
        <v/>
      </c>
      <c r="B25" s="3" t="n"/>
      <c r="C25" s="3" t="n"/>
      <c r="D25" s="14" t="n"/>
      <c r="E25" s="19" t="n"/>
      <c r="F25" s="20">
        <f>IF(OR($B25="",$D25="",$E25=""),"",IF($E25=0,$D25,WORKDAY($D25-1,$E25,JoursNonTravailles)))</f>
        <v/>
      </c>
      <c r="G25" s="21" t="n"/>
      <c r="H25" s="22">
        <f>IF($B25="","",IF($G25&gt;=1,"Terminée",IF($D25="","À planifier",IF(AND($F25&lt;&gt;"",$C$4&gt;$F25),"En retard",IF(AND($G25=0,$C$4&gt;$D25),"Démarrage en retard",IF($G25&gt;0,"En cours","À venir"))))))</f>
        <v/>
      </c>
      <c r="I25" s="18">
        <f>IF(OR($B25="",$F25=""),"",IF(AND($C$4&gt;$F25,$G25&lt;1),NETWORKDAYS($F25,$C$4,JoursNonTravailles)-1,0))</f>
        <v/>
      </c>
      <c r="J25" s="3" t="n"/>
      <c r="K25" s="23" t="n"/>
      <c r="L25" s="23" t="n"/>
      <c r="M25" s="23" t="n"/>
      <c r="N25" s="23" t="n"/>
      <c r="O25" s="23" t="n"/>
      <c r="P25" s="23" t="n"/>
      <c r="Q25" s="23" t="n"/>
      <c r="R25" s="23" t="n"/>
      <c r="S25" s="23" t="n"/>
      <c r="T25" s="23" t="n"/>
      <c r="U25" s="23" t="n"/>
      <c r="V25" s="23" t="n"/>
      <c r="W25" s="23" t="n"/>
      <c r="X25" s="23" t="n"/>
      <c r="Y25" s="23" t="n"/>
      <c r="Z25" s="23" t="n"/>
    </row>
    <row r="26">
      <c r="A26" s="18">
        <f>ROW()-6</f>
        <v/>
      </c>
      <c r="B26" s="3" t="n"/>
      <c r="C26" s="3" t="n"/>
      <c r="D26" s="14" t="n"/>
      <c r="E26" s="19" t="n"/>
      <c r="F26" s="20">
        <f>IF(OR($B26="",$D26="",$E26=""),"",IF($E26=0,$D26,WORKDAY($D26-1,$E26,JoursNonTravailles)))</f>
        <v/>
      </c>
      <c r="G26" s="21" t="n"/>
      <c r="H26" s="22">
        <f>IF($B26="","",IF($G26&gt;=1,"Terminée",IF($D26="","À planifier",IF(AND($F26&lt;&gt;"",$C$4&gt;$F26),"En retard",IF(AND($G26=0,$C$4&gt;$D26),"Démarrage en retard",IF($G26&gt;0,"En cours","À venir"))))))</f>
        <v/>
      </c>
      <c r="I26" s="18">
        <f>IF(OR($B26="",$F26=""),"",IF(AND($C$4&gt;$F26,$G26&lt;1),NETWORKDAYS($F26,$C$4,JoursNonTravailles)-1,0))</f>
        <v/>
      </c>
      <c r="J26" s="3" t="n"/>
      <c r="K26" s="23" t="n"/>
      <c r="L26" s="23" t="n"/>
      <c r="M26" s="23" t="n"/>
      <c r="N26" s="23" t="n"/>
      <c r="O26" s="23" t="n"/>
      <c r="P26" s="23" t="n"/>
      <c r="Q26" s="23" t="n"/>
      <c r="R26" s="23" t="n"/>
      <c r="S26" s="23" t="n"/>
      <c r="T26" s="23" t="n"/>
      <c r="U26" s="23" t="n"/>
      <c r="V26" s="23" t="n"/>
      <c r="W26" s="23" t="n"/>
      <c r="X26" s="23" t="n"/>
      <c r="Y26" s="23" t="n"/>
      <c r="Z26" s="23" t="n"/>
    </row>
    <row r="27">
      <c r="A27" s="24" t="n"/>
      <c r="B27" s="25">
        <f>COUNTA($B$7:$B$26)&amp;" tâches"</f>
        <v/>
      </c>
      <c r="C27" s="26" t="inlineStr">
        <is>
          <t>TOTAL</t>
        </is>
      </c>
      <c r="D27" s="27">
        <f>IF(COUNT($D$7:$D$26)=0,"",MIN($D$7:$D$26))</f>
        <v/>
      </c>
      <c r="E27" s="28">
        <f>SUM($E$7:$E$26)</f>
        <v/>
      </c>
      <c r="F27" s="27">
        <f>IF(COUNT($F$7:$F$26)=0,"",MAX($F$7:$F$26))</f>
        <v/>
      </c>
      <c r="G27" s="29">
        <f>IF(SUM($E$7:$E$26)=0,"",SUMPRODUCT($E$7:$E$26,$G$7:$G$26)/SUM($E$7:$E$26))</f>
        <v/>
      </c>
      <c r="H27" s="30">
        <f>COUNTIF($H$7:$H$26,"En retard")+COUNTIF($H$7:$H$26,"Démarrage en retard")&amp;" en retard"</f>
        <v/>
      </c>
      <c r="I27" s="28">
        <f>SUMIF($I$7:$I$26,"&gt;0")</f>
        <v/>
      </c>
      <c r="J27" s="24" t="n"/>
    </row>
  </sheetData>
  <mergeCells count="5">
    <mergeCell ref="C2:D2"/>
    <mergeCell ref="E2:J3"/>
    <mergeCell ref="C5:D5"/>
    <mergeCell ref="C3:D3"/>
    <mergeCell ref="C4:D4"/>
  </mergeCells>
  <conditionalFormatting sqref="H7:H26">
    <cfRule type="expression" priority="1" dxfId="0" stopIfTrue="0">
      <formula>$H7="Terminée"</formula>
    </cfRule>
    <cfRule type="expression" priority="2" dxfId="1" stopIfTrue="0">
      <formula>OR($H7="En retard",$H7="Démarrage en retard")</formula>
    </cfRule>
  </conditionalFormatting>
  <conditionalFormatting sqref="I7:I26">
    <cfRule type="expression" priority="3" dxfId="1" stopIfTrue="0">
      <formula>AND(ISNUMBER($I7),$I7&gt;0)</formula>
    </cfRule>
  </conditionalFormatting>
  <conditionalFormatting sqref="K7:Z26">
    <cfRule type="expression" priority="4" dxfId="2" stopIfTrue="1">
      <formula>AND($E7=0,$D7&lt;&gt;"",K$5&lt;=$D7,K$5+6&gt;=$D7)</formula>
    </cfRule>
    <cfRule type="expression" priority="5" dxfId="3" stopIfTrue="1">
      <formula>AND($D7&lt;&gt;"",$F7&lt;&gt;"",K$5+6&gt;=$D7,K$5&lt;=$F7,$H7="Terminée")</formula>
    </cfRule>
    <cfRule type="expression" priority="6" dxfId="4" stopIfTrue="1">
      <formula>AND($D7&lt;&gt;"",$F7&lt;&gt;"",K$5+6&gt;=$D7,K$5&lt;=$F7,OR($H7="En retard",$H7="Démarrage en retard"))</formula>
    </cfRule>
    <cfRule type="expression" priority="7" dxfId="5" stopIfTrue="1">
      <formula>AND($D7&lt;&gt;"",$F7&lt;&gt;"",K$5+6&gt;=$D7,K$5&lt;=$F7,$H7="En cours")</formula>
    </cfRule>
    <cfRule type="expression" priority="8" dxfId="6" stopIfTrue="1">
      <formula>AND($D7&lt;&gt;"",$F7&lt;&gt;"",K$5+6&gt;=$D7,K$5&lt;=$F7)</formula>
    </cfRule>
    <cfRule type="expression" priority="9" dxfId="7" stopIfTrue="0">
      <formula>AND(K$5&lt;&gt;"",NETWORKDAYS(K$5,K$5+6,JoursNonTravailles)=0)</formula>
    </cfRule>
  </conditionalFormatting>
  <dataValidations count="1">
    <dataValidation sqref="G7:G26" showDropDown="0" showInputMessage="0" showErrorMessage="0" allowBlank="1" errorTitle="Avancement invalide" error="Saisissez un pourcentage compris entre 0 % et 100 %." type="decimal" operator="between">
      <formula1>0</formula1>
      <formula2>1</formula2>
    </dataValidation>
  </dataValidations>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sheetPr>
  <dimension ref="B1:C86"/>
  <sheetViews>
    <sheetView showGridLines="0" workbookViewId="0">
      <selection activeCell="A1" sqref="A1"/>
    </sheetView>
  </sheetViews>
  <sheetFormatPr baseColWidth="8" defaultRowHeight="15"/>
  <cols>
    <col width="2" customWidth="1" min="1" max="1"/>
    <col width="14" customWidth="1" min="2" max="2"/>
    <col width="40" customWidth="1" min="3" max="3"/>
  </cols>
  <sheetData>
    <row r="1">
      <c r="B1" s="1" t="inlineStr">
        <is>
          <t>JOURS NON TRAVAILLÉS</t>
        </is>
      </c>
    </row>
    <row r="2">
      <c r="B2" s="5" t="inlineStr">
        <is>
          <t>Chaque date de la colonne Date est retirée du calcul des durées et des dates de fin des deux feuilles de planning. Les jours fériés 2026 et 2027 sont déjà saisis (ceux qui tombent un samedi ou un dimanche ne sont pas listés). Ajoutez la fermeture d'été, les ponts, les congés et les journées d'intempéries.</t>
        </is>
      </c>
    </row>
    <row r="3"/>
    <row r="4"/>
    <row r="6">
      <c r="B6" s="31" t="inlineStr">
        <is>
          <t>Date</t>
        </is>
      </c>
      <c r="C6" s="31" t="inlineStr">
        <is>
          <t>Motif</t>
        </is>
      </c>
    </row>
    <row r="7">
      <c r="B7" s="14" t="n">
        <v>46023</v>
      </c>
      <c r="C7" s="3" t="inlineStr">
        <is>
          <t>Férié - Jour de l'An</t>
        </is>
      </c>
    </row>
    <row r="8">
      <c r="B8" s="14" t="n">
        <v>46118</v>
      </c>
      <c r="C8" s="3" t="inlineStr">
        <is>
          <t>Férié - Lundi de Pâques</t>
        </is>
      </c>
    </row>
    <row r="9">
      <c r="B9" s="14" t="n">
        <v>46143</v>
      </c>
      <c r="C9" s="3" t="inlineStr">
        <is>
          <t>Férié - Fête du Travail</t>
        </is>
      </c>
    </row>
    <row r="10">
      <c r="B10" s="14" t="n">
        <v>46150</v>
      </c>
      <c r="C10" s="3" t="inlineStr">
        <is>
          <t>Férié - Victoire 1945</t>
        </is>
      </c>
    </row>
    <row r="11">
      <c r="B11" s="14" t="n">
        <v>46156</v>
      </c>
      <c r="C11" s="3" t="inlineStr">
        <is>
          <t>Férié - Ascension</t>
        </is>
      </c>
    </row>
    <row r="12">
      <c r="B12" s="14" t="n">
        <v>46167</v>
      </c>
      <c r="C12" s="3" t="inlineStr">
        <is>
          <t>Férié - Lundi de Pentecôte</t>
        </is>
      </c>
    </row>
    <row r="13">
      <c r="B13" s="14" t="n">
        <v>46217</v>
      </c>
      <c r="C13" s="3" t="inlineStr">
        <is>
          <t>Férié - Fête nationale</t>
        </is>
      </c>
    </row>
    <row r="14">
      <c r="B14" s="14" t="n">
        <v>46337</v>
      </c>
      <c r="C14" s="3" t="inlineStr">
        <is>
          <t>Férié - Armistice 1918</t>
        </is>
      </c>
    </row>
    <row r="15">
      <c r="B15" s="14" t="n">
        <v>46381</v>
      </c>
      <c r="C15" s="3" t="inlineStr">
        <is>
          <t>Férié - Noël</t>
        </is>
      </c>
    </row>
    <row r="16">
      <c r="B16" s="14" t="n">
        <v>46388</v>
      </c>
      <c r="C16" s="3" t="inlineStr">
        <is>
          <t>Férié - Jour de l'An</t>
        </is>
      </c>
    </row>
    <row r="17">
      <c r="B17" s="14" t="n">
        <v>46475</v>
      </c>
      <c r="C17" s="3" t="inlineStr">
        <is>
          <t>Férié - Lundi de Pâques</t>
        </is>
      </c>
    </row>
    <row r="18">
      <c r="B18" s="14" t="n">
        <v>46513</v>
      </c>
      <c r="C18" s="3" t="inlineStr">
        <is>
          <t>Férié - Ascension</t>
        </is>
      </c>
    </row>
    <row r="19">
      <c r="B19" s="14" t="n">
        <v>46524</v>
      </c>
      <c r="C19" s="3" t="inlineStr">
        <is>
          <t>Férié - Lundi de Pentecôte</t>
        </is>
      </c>
    </row>
    <row r="20">
      <c r="B20" s="14" t="n">
        <v>46582</v>
      </c>
      <c r="C20" s="3" t="inlineStr">
        <is>
          <t>Férié - Fête nationale</t>
        </is>
      </c>
    </row>
    <row r="21">
      <c r="B21" s="14" t="n">
        <v>46692</v>
      </c>
      <c r="C21" s="3" t="inlineStr">
        <is>
          <t>Férié - Toussaint</t>
        </is>
      </c>
    </row>
    <row r="22">
      <c r="B22" s="14" t="n">
        <v>46702</v>
      </c>
      <c r="C22" s="3" t="inlineStr">
        <is>
          <t>Férié - Armistice 1918</t>
        </is>
      </c>
    </row>
    <row r="23">
      <c r="B23" s="14" t="n"/>
      <c r="C23" s="3" t="n"/>
    </row>
    <row r="24">
      <c r="B24" s="14" t="n"/>
      <c r="C24" s="3" t="n"/>
    </row>
    <row r="25">
      <c r="B25" s="14" t="n"/>
      <c r="C25" s="3" t="n"/>
    </row>
    <row r="26">
      <c r="B26" s="14" t="n"/>
      <c r="C26" s="3" t="n"/>
    </row>
    <row r="27">
      <c r="B27" s="14" t="n"/>
      <c r="C27" s="3" t="n"/>
    </row>
    <row r="28">
      <c r="B28" s="14" t="n"/>
      <c r="C28" s="3" t="n"/>
    </row>
    <row r="29">
      <c r="B29" s="14" t="n"/>
      <c r="C29" s="3" t="n"/>
    </row>
    <row r="30">
      <c r="B30" s="14" t="n"/>
      <c r="C30" s="3" t="n"/>
    </row>
    <row r="31">
      <c r="B31" s="14" t="n"/>
      <c r="C31" s="3" t="n"/>
    </row>
    <row r="32">
      <c r="B32" s="14" t="n"/>
      <c r="C32" s="3" t="n"/>
    </row>
    <row r="33">
      <c r="B33" s="14" t="n"/>
      <c r="C33" s="3" t="n"/>
    </row>
    <row r="34">
      <c r="B34" s="14" t="n"/>
      <c r="C34" s="3" t="n"/>
    </row>
    <row r="35">
      <c r="B35" s="14" t="n"/>
      <c r="C35" s="3" t="n"/>
    </row>
    <row r="36">
      <c r="B36" s="14" t="n"/>
      <c r="C36" s="3" t="n"/>
    </row>
    <row r="37">
      <c r="B37" s="14" t="n"/>
      <c r="C37" s="3" t="n"/>
    </row>
    <row r="38">
      <c r="B38" s="14" t="n"/>
      <c r="C38" s="3" t="n"/>
    </row>
    <row r="39">
      <c r="B39" s="14" t="n"/>
      <c r="C39" s="3" t="n"/>
    </row>
    <row r="40">
      <c r="B40" s="14" t="n"/>
      <c r="C40" s="3" t="n"/>
    </row>
    <row r="41">
      <c r="B41" s="14" t="n"/>
      <c r="C41" s="3" t="n"/>
    </row>
    <row r="42">
      <c r="B42" s="14" t="n"/>
      <c r="C42" s="3" t="n"/>
    </row>
    <row r="43">
      <c r="B43" s="14" t="n"/>
      <c r="C43" s="3" t="n"/>
    </row>
    <row r="44">
      <c r="B44" s="14" t="n"/>
      <c r="C44" s="3" t="n"/>
    </row>
    <row r="45">
      <c r="B45" s="14" t="n"/>
      <c r="C45" s="3" t="n"/>
    </row>
    <row r="46">
      <c r="B46" s="14" t="n"/>
      <c r="C46" s="3" t="n"/>
    </row>
    <row r="47">
      <c r="B47" s="14" t="n"/>
      <c r="C47" s="3" t="n"/>
    </row>
    <row r="48">
      <c r="B48" s="14" t="n"/>
      <c r="C48" s="3" t="n"/>
    </row>
    <row r="49">
      <c r="B49" s="14" t="n"/>
      <c r="C49" s="3" t="n"/>
    </row>
    <row r="50">
      <c r="B50" s="14" t="n"/>
      <c r="C50" s="3" t="n"/>
    </row>
    <row r="51">
      <c r="B51" s="14" t="n"/>
      <c r="C51" s="3" t="n"/>
    </row>
    <row r="52">
      <c r="B52" s="14" t="n"/>
      <c r="C52" s="3" t="n"/>
    </row>
    <row r="53">
      <c r="B53" s="14" t="n"/>
      <c r="C53" s="3" t="n"/>
    </row>
    <row r="54">
      <c r="B54" s="14" t="n"/>
      <c r="C54" s="3" t="n"/>
    </row>
    <row r="55">
      <c r="B55" s="14" t="n"/>
      <c r="C55" s="3" t="n"/>
    </row>
    <row r="56">
      <c r="B56" s="14" t="n"/>
      <c r="C56" s="3" t="n"/>
    </row>
    <row r="57">
      <c r="B57" s="14" t="n"/>
      <c r="C57" s="3" t="n"/>
    </row>
    <row r="58">
      <c r="B58" s="14" t="n"/>
      <c r="C58" s="3" t="n"/>
    </row>
    <row r="59">
      <c r="B59" s="14" t="n"/>
      <c r="C59" s="3" t="n"/>
    </row>
    <row r="60">
      <c r="B60" s="14" t="n"/>
      <c r="C60" s="3" t="n"/>
    </row>
    <row r="61">
      <c r="B61" s="14" t="n"/>
      <c r="C61" s="3" t="n"/>
    </row>
    <row r="62">
      <c r="B62" s="14" t="n"/>
      <c r="C62" s="3" t="n"/>
    </row>
    <row r="63">
      <c r="B63" s="14" t="n"/>
      <c r="C63" s="3" t="n"/>
    </row>
    <row r="64">
      <c r="B64" s="14" t="n"/>
      <c r="C64" s="3" t="n"/>
    </row>
    <row r="65">
      <c r="B65" s="14" t="n"/>
      <c r="C65" s="3" t="n"/>
    </row>
    <row r="66">
      <c r="B66" s="14" t="n"/>
      <c r="C66" s="3" t="n"/>
    </row>
    <row r="67">
      <c r="B67" s="14" t="n"/>
      <c r="C67" s="3" t="n"/>
    </row>
    <row r="68">
      <c r="B68" s="14" t="n"/>
      <c r="C68" s="3" t="n"/>
    </row>
    <row r="69">
      <c r="B69" s="14" t="n"/>
      <c r="C69" s="3" t="n"/>
    </row>
    <row r="70">
      <c r="B70" s="14" t="n"/>
      <c r="C70" s="3" t="n"/>
    </row>
    <row r="71">
      <c r="B71" s="14" t="n"/>
      <c r="C71" s="3" t="n"/>
    </row>
    <row r="72">
      <c r="B72" s="14" t="n"/>
      <c r="C72" s="3" t="n"/>
    </row>
    <row r="73">
      <c r="B73" s="14" t="n"/>
      <c r="C73" s="3" t="n"/>
    </row>
    <row r="74">
      <c r="B74" s="14" t="n"/>
      <c r="C74" s="3" t="n"/>
    </row>
    <row r="75">
      <c r="B75" s="14" t="n"/>
      <c r="C75" s="3" t="n"/>
    </row>
    <row r="76">
      <c r="B76" s="14" t="n"/>
      <c r="C76" s="3" t="n"/>
    </row>
    <row r="77">
      <c r="B77" s="14" t="n"/>
      <c r="C77" s="3" t="n"/>
    </row>
    <row r="78">
      <c r="B78" s="14" t="n"/>
      <c r="C78" s="3" t="n"/>
    </row>
    <row r="79">
      <c r="B79" s="14" t="n"/>
      <c r="C79" s="3" t="n"/>
    </row>
    <row r="80">
      <c r="B80" s="14" t="n"/>
      <c r="C80" s="3" t="n"/>
    </row>
    <row r="81">
      <c r="B81" s="14" t="n"/>
      <c r="C81" s="3" t="n"/>
    </row>
    <row r="82">
      <c r="B82" s="14" t="n"/>
      <c r="C82" s="3" t="n"/>
    </row>
    <row r="83">
      <c r="B83" s="14" t="n"/>
      <c r="C83" s="3" t="n"/>
    </row>
    <row r="84">
      <c r="B84" s="14" t="n"/>
      <c r="C84" s="3" t="n"/>
    </row>
    <row r="85">
      <c r="B85" s="14" t="n"/>
      <c r="C85" s="3" t="n"/>
    </row>
    <row r="86">
      <c r="B86" s="14" t="n"/>
      <c r="C86" s="3" t="n"/>
    </row>
  </sheetData>
  <mergeCells count="1">
    <mergeCell ref="B2:C4"/>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2026-08-19T10:44:08Z</dcterms:created>
  <dcterms:modified xsi:type="dcterms:W3CDTF">2026-08-19T10:44:08Z</dcterms:modified>
</cp:coreProperties>
</file>