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 de frais" sheetId="1" state="visible" r:id="rId1"/>
    <sheet xmlns:r="http://schemas.openxmlformats.org/officeDocument/2006/relationships" name="Barème" sheetId="2" state="visible" r:id="rId2"/>
  </sheets>
  <definedNames>
    <definedName name="_xlnm.Print_Area" localSheetId="0">'Note de frais'!$A$1:$I$41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€"/>
    <numFmt numFmtId="165" formatCode="0&quot; %&quot;"/>
    <numFmt numFmtId="166" formatCode="0.000\ €"/>
  </numFmts>
  <fonts count="16">
    <font>
      <name val="Calibri"/>
      <family val="2"/>
      <color theme="1"/>
      <sz val="11"/>
      <scheme val="minor"/>
    </font>
    <font>
      <b val="1"/>
      <color rgb="007C3AED"/>
      <sz val="16"/>
    </font>
    <font>
      <i val="1"/>
      <color rgb="006B7280"/>
      <sz val="9.5"/>
    </font>
    <font>
      <b val="1"/>
      <color rgb="007C3AED"/>
      <sz val="9.5"/>
    </font>
    <font>
      <sz val="9.5"/>
    </font>
    <font>
      <b val="1"/>
      <color rgb="00FFFFFF"/>
      <sz val="10.5"/>
    </font>
    <font>
      <b val="1"/>
      <color rgb="00FFFFFF"/>
      <sz val="9"/>
    </font>
    <font>
      <b val="1"/>
      <color rgb="007C3AED"/>
    </font>
    <font>
      <i val="1"/>
      <color rgb="006B7280"/>
      <sz val="8"/>
    </font>
    <font>
      <color rgb="00111827"/>
      <sz val="10"/>
    </font>
    <font>
      <b val="1"/>
      <color rgb="007C3AED"/>
      <sz val="11"/>
    </font>
    <font>
      <i val="1"/>
      <color rgb="006B7280"/>
      <sz val="8.5"/>
    </font>
    <font>
      <b val="1"/>
      <color rgb="007C3AED"/>
      <sz val="9"/>
    </font>
    <font>
      <color rgb="006B7280"/>
      <sz val="8"/>
    </font>
    <font>
      <b val="1"/>
      <color rgb="007C3AED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7DBFB"/>
      </patternFill>
    </fill>
  </fills>
  <borders count="8">
    <border>
      <left/>
      <right/>
      <top/>
      <bottom/>
      <diagonal/>
    </border>
    <border>
      <bottom style="thin">
        <color rgb="00D9E1EC"/>
      </bottom>
    </border>
    <border>
      <top style="medium">
        <color rgb="007C3AED"/>
      </top>
    </border>
    <border>
      <top style="medium">
        <color rgb="007C3AED"/>
      </top>
      <bottom style="medium">
        <color rgb="007C3AED"/>
      </bottom>
    </border>
    <border>
      <left style="thin">
        <color rgb="00D9E1EC"/>
      </left>
      <right/>
      <top style="thin">
        <color rgb="00D9E1EC"/>
      </top>
      <bottom/>
    </border>
    <border>
      <left/>
      <right style="thin">
        <color rgb="00D9E1EC"/>
      </right>
      <top style="thin">
        <color rgb="00D9E1EC"/>
      </top>
      <bottom/>
    </border>
    <border>
      <left style="thin">
        <color rgb="00D9E1EC"/>
      </left>
      <right/>
      <top/>
      <bottom style="thin">
        <color rgb="00D9E1EC"/>
      </bottom>
    </border>
    <border>
      <left/>
      <right style="thin">
        <color rgb="00D9E1EC"/>
      </right>
      <top/>
      <bottom style="thin">
        <color rgb="00D9E1EC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165" fontId="0" fillId="0" borderId="1" applyAlignment="1" pivotButton="0" quotePrefix="0" xfId="0">
      <alignment horizontal="center"/>
    </xf>
    <xf numFmtId="0" fontId="7" fillId="0" borderId="2" applyAlignment="1" pivotButton="0" quotePrefix="0" xfId="0">
      <alignment horizontal="right"/>
    </xf>
    <xf numFmtId="164" fontId="7" fillId="0" borderId="2" applyAlignment="1" pivotButton="0" quotePrefix="0" xfId="0">
      <alignment horizontal="right"/>
    </xf>
    <xf numFmtId="166" fontId="0" fillId="0" borderId="1" applyAlignment="1" pivotButton="0" quotePrefix="0" xfId="0">
      <alignment horizontal="right"/>
    </xf>
    <xf numFmtId="0" fontId="8" fillId="0" borderId="0" pivotButton="0" quotePrefix="0" xfId="0"/>
    <xf numFmtId="0" fontId="9" fillId="0" borderId="0" pivotButton="0" quotePrefix="0" xfId="0"/>
    <xf numFmtId="164" fontId="9" fillId="0" borderId="0" applyAlignment="1" pivotButton="0" quotePrefix="0" xfId="0">
      <alignment horizontal="right"/>
    </xf>
    <xf numFmtId="0" fontId="10" fillId="3" borderId="3" pivotButton="0" quotePrefix="0" xfId="0"/>
    <xf numFmtId="0" fontId="0" fillId="3" borderId="3" pivotButton="0" quotePrefix="0" xfId="0"/>
    <xf numFmtId="164" fontId="10" fillId="3" borderId="3" applyAlignment="1" pivotButton="0" quotePrefix="0" xfId="0">
      <alignment horizontal="right"/>
    </xf>
    <xf numFmtId="0" fontId="11" fillId="0" borderId="0" pivotButton="0" quotePrefix="0" xfId="0"/>
    <xf numFmtId="164" fontId="11" fillId="0" borderId="0" applyAlignment="1" pivotButton="0" quotePrefix="0" xfId="0">
      <alignment horizontal="right"/>
    </xf>
    <xf numFmtId="0" fontId="12" fillId="0" borderId="0" pivotButton="0" quotePrefix="0" xfId="0"/>
    <xf numFmtId="0" fontId="13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8" fillId="0" borderId="0" applyAlignment="1" pivotButton="0" quotePrefix="0" xfId="0">
      <alignment vertical="top" wrapText="1"/>
    </xf>
    <xf numFmtId="0" fontId="14" fillId="0" borderId="0" pivotButton="0" quotePrefix="0" xfId="0"/>
    <xf numFmtId="0" fontId="15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166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38" customWidth="1" min="3" max="3"/>
    <col width="13" customWidth="1" min="4" max="4"/>
    <col width="9" customWidth="1" min="5" max="5"/>
    <col width="11" customWidth="1" min="6" max="6"/>
    <col width="10" customWidth="1" min="7" max="7"/>
    <col width="13" customWidth="1" min="8" max="8"/>
    <col width="13" customWidth="1" min="9" max="9"/>
  </cols>
  <sheetData>
    <row r="1">
      <c r="A1" s="1" t="inlineStr">
        <is>
          <t>NOTE DE FRAIS</t>
        </is>
      </c>
    </row>
    <row r="2">
      <c r="A2" s="2" t="inlineStr">
        <is>
          <t>Remboursement de frais professionnels — exercice 2026</t>
        </is>
      </c>
    </row>
    <row r="4">
      <c r="A4" s="3" t="inlineStr">
        <is>
          <t>Société</t>
        </is>
      </c>
      <c r="B4" s="4" t="inlineStr">
        <is>
          <t>[Raison sociale]</t>
        </is>
      </c>
      <c r="F4" s="3" t="inlineStr">
        <is>
          <t>Salarié</t>
        </is>
      </c>
      <c r="G4" s="4" t="inlineStr">
        <is>
          <t>[Nom Prénom]</t>
        </is>
      </c>
    </row>
    <row r="5">
      <c r="A5" s="3" t="inlineStr">
        <is>
          <t>SIRET</t>
        </is>
      </c>
      <c r="B5" s="4" t="inlineStr">
        <is>
          <t>[__________ _____]</t>
        </is>
      </c>
      <c r="F5" s="3" t="inlineStr">
        <is>
          <t>Matricule</t>
        </is>
      </c>
      <c r="G5" s="4" t="inlineStr">
        <is>
          <t>[______]</t>
        </is>
      </c>
    </row>
    <row r="6">
      <c r="A6" s="3" t="inlineStr">
        <is>
          <t>Période</t>
        </is>
      </c>
      <c r="B6" s="4" t="inlineStr">
        <is>
          <t>Juin 2026</t>
        </is>
      </c>
      <c r="F6" s="3" t="inlineStr">
        <is>
          <t>Fonction</t>
        </is>
      </c>
      <c r="G6" s="4" t="inlineStr">
        <is>
          <t>[Poste] / [Service]</t>
        </is>
      </c>
    </row>
    <row r="7">
      <c r="A7" s="3" t="inlineStr">
        <is>
          <t>N° de note</t>
        </is>
      </c>
      <c r="B7" s="4" t="inlineStr">
        <is>
          <t>[NF-2026-000]</t>
        </is>
      </c>
      <c r="F7" s="3" t="inlineStr">
        <is>
          <t>Date</t>
        </is>
      </c>
      <c r="G7" s="4" t="inlineStr">
        <is>
          <t>[__/__/____]</t>
        </is>
      </c>
    </row>
    <row r="9" ht="19" customHeight="1">
      <c r="A9" s="5" t="inlineStr">
        <is>
          <t>1.  Dépenses (frais réels, sur justificatifs)</t>
        </is>
      </c>
    </row>
    <row r="10" ht="26" customHeight="1">
      <c r="A10" s="6" t="inlineStr">
        <is>
          <t>Date</t>
        </is>
      </c>
      <c r="B10" s="6" t="inlineStr">
        <is>
          <t>Catégorie</t>
        </is>
      </c>
      <c r="C10" s="6" t="inlineStr">
        <is>
          <t>Description / motif</t>
        </is>
      </c>
      <c r="D10" s="6" t="inlineStr">
        <is>
          <t>Montant TTC</t>
        </is>
      </c>
      <c r="E10" s="6" t="inlineStr">
        <is>
          <t>Taux TVA</t>
        </is>
      </c>
      <c r="F10" s="6" t="inlineStr">
        <is>
          <t>TVA (€)</t>
        </is>
      </c>
      <c r="G10" s="6" t="inlineStr">
        <is>
          <t>% déduc.</t>
        </is>
      </c>
      <c r="H10" s="6" t="inlineStr">
        <is>
          <t>TVA récup. (€)</t>
        </is>
      </c>
      <c r="I10" s="6" t="inlineStr">
        <is>
          <t>Montant HT</t>
        </is>
      </c>
    </row>
    <row r="11">
      <c r="A11" s="7" t="inlineStr">
        <is>
          <t>03/06/2026</t>
        </is>
      </c>
      <c r="B11" s="8" t="inlineStr">
        <is>
          <t>Restauration</t>
        </is>
      </c>
      <c r="C11" s="8" t="inlineStr">
        <is>
          <t>Déjeuner client — Le Comptoir, Lyon</t>
        </is>
      </c>
      <c r="D11" s="9" t="n">
        <v>48</v>
      </c>
      <c r="E11" s="10" t="n">
        <v>10</v>
      </c>
      <c r="F11" s="9">
        <f>ROUND(D11*E11/(100+E11),2)</f>
        <v/>
      </c>
      <c r="G11" s="10" t="n">
        <v>100</v>
      </c>
      <c r="H11" s="9">
        <f>ROUND(F11*G11/100,2)</f>
        <v/>
      </c>
      <c r="I11" s="9">
        <f>D11-F11</f>
        <v/>
      </c>
    </row>
    <row r="12">
      <c r="A12" s="7" t="inlineStr">
        <is>
          <t>05/06/2026</t>
        </is>
      </c>
      <c r="B12" s="8" t="inlineStr">
        <is>
          <t>Hébergement</t>
        </is>
      </c>
      <c r="C12" s="8" t="inlineStr">
        <is>
          <t>Nuit d'hôtel — Ibis, Marseille</t>
        </is>
      </c>
      <c r="D12" s="9" t="n">
        <v>89</v>
      </c>
      <c r="E12" s="10" t="n">
        <v>10</v>
      </c>
      <c r="F12" s="9">
        <f>ROUND(D12*E12/(100+E12),2)</f>
        <v/>
      </c>
      <c r="G12" s="10" t="n">
        <v>0</v>
      </c>
      <c r="H12" s="9">
        <f>ROUND(F12*G12/100,2)</f>
        <v/>
      </c>
      <c r="I12" s="9">
        <f>D12-F12</f>
        <v/>
      </c>
    </row>
    <row r="13">
      <c r="A13" s="7" t="inlineStr">
        <is>
          <t>05/06/2026</t>
        </is>
      </c>
      <c r="B13" s="8" t="inlineStr">
        <is>
          <t>Transport</t>
        </is>
      </c>
      <c r="C13" s="8" t="inlineStr">
        <is>
          <t>Billet TGV Paris → Marseille</t>
        </is>
      </c>
      <c r="D13" s="9" t="n">
        <v>76</v>
      </c>
      <c r="E13" s="10" t="n">
        <v>10</v>
      </c>
      <c r="F13" s="9">
        <f>ROUND(D13*E13/(100+E13),2)</f>
        <v/>
      </c>
      <c r="G13" s="10" t="n">
        <v>0</v>
      </c>
      <c r="H13" s="9">
        <f>ROUND(F13*G13/100,2)</f>
        <v/>
      </c>
      <c r="I13" s="9">
        <f>D13-F13</f>
        <v/>
      </c>
    </row>
    <row r="14">
      <c r="A14" s="7" t="inlineStr">
        <is>
          <t>06/06/2026</t>
        </is>
      </c>
      <c r="B14" s="8" t="inlineStr">
        <is>
          <t>Carburant</t>
        </is>
      </c>
      <c r="C14" s="8" t="inlineStr">
        <is>
          <t>Plein gazole (véhicule de service)</t>
        </is>
      </c>
      <c r="D14" s="9" t="n">
        <v>70</v>
      </c>
      <c r="E14" s="10" t="n">
        <v>20</v>
      </c>
      <c r="F14" s="9">
        <f>ROUND(D14*E14/(100+E14),2)</f>
        <v/>
      </c>
      <c r="G14" s="10" t="n">
        <v>80</v>
      </c>
      <c r="H14" s="9">
        <f>ROUND(F14*G14/100,2)</f>
        <v/>
      </c>
      <c r="I14" s="9">
        <f>D14-F14</f>
        <v/>
      </c>
    </row>
    <row r="15">
      <c r="A15" s="7" t="inlineStr">
        <is>
          <t>06/06/2026</t>
        </is>
      </c>
      <c r="B15" s="8" t="inlineStr">
        <is>
          <t>Péage</t>
        </is>
      </c>
      <c r="C15" s="8" t="inlineStr">
        <is>
          <t>Autoroute A7 (aller-retour)</t>
        </is>
      </c>
      <c r="D15" s="9" t="n">
        <v>24.5</v>
      </c>
      <c r="E15" s="10" t="n">
        <v>20</v>
      </c>
      <c r="F15" s="9">
        <f>ROUND(D15*E15/(100+E15),2)</f>
        <v/>
      </c>
      <c r="G15" s="10" t="n">
        <v>100</v>
      </c>
      <c r="H15" s="9">
        <f>ROUND(F15*G15/100,2)</f>
        <v/>
      </c>
      <c r="I15" s="9">
        <f>D15-F15</f>
        <v/>
      </c>
    </row>
    <row r="16">
      <c r="A16" s="7" t="inlineStr">
        <is>
          <t>07/06/2026</t>
        </is>
      </c>
      <c r="B16" s="8" t="inlineStr">
        <is>
          <t>Fournitures</t>
        </is>
      </c>
      <c r="C16" s="8" t="inlineStr">
        <is>
          <t>Ramette papier + cartouches</t>
        </is>
      </c>
      <c r="D16" s="9" t="n">
        <v>35</v>
      </c>
      <c r="E16" s="10" t="n">
        <v>20</v>
      </c>
      <c r="F16" s="9">
        <f>ROUND(D16*E16/(100+E16),2)</f>
        <v/>
      </c>
      <c r="G16" s="10" t="n">
        <v>100</v>
      </c>
      <c r="H16" s="9">
        <f>ROUND(F16*G16/100,2)</f>
        <v/>
      </c>
      <c r="I16" s="9">
        <f>D16-F16</f>
        <v/>
      </c>
    </row>
    <row r="17">
      <c r="A17" s="7" t="inlineStr">
        <is>
          <t>07/06/2026</t>
        </is>
      </c>
      <c r="B17" s="8" t="inlineStr">
        <is>
          <t>Restauration</t>
        </is>
      </c>
      <c r="C17" s="8" t="inlineStr">
        <is>
          <t>Déjeuner en déplacement</t>
        </is>
      </c>
      <c r="D17" s="9" t="n">
        <v>18.5</v>
      </c>
      <c r="E17" s="10" t="n">
        <v>10</v>
      </c>
      <c r="F17" s="9">
        <f>ROUND(D17*E17/(100+E17),2)</f>
        <v/>
      </c>
      <c r="G17" s="10" t="n">
        <v>100</v>
      </c>
      <c r="H17" s="9">
        <f>ROUND(F17*G17/100,2)</f>
        <v/>
      </c>
      <c r="I17" s="9">
        <f>D17-F17</f>
        <v/>
      </c>
    </row>
    <row r="18">
      <c r="A18" s="7" t="inlineStr">
        <is>
          <t>08/06/2026</t>
        </is>
      </c>
      <c r="B18" s="8" t="inlineStr">
        <is>
          <t>Parking</t>
        </is>
      </c>
      <c r="C18" s="8" t="inlineStr">
        <is>
          <t>Stationnement gare</t>
        </is>
      </c>
      <c r="D18" s="9" t="n">
        <v>14</v>
      </c>
      <c r="E18" s="10" t="n">
        <v>20</v>
      </c>
      <c r="F18" s="9">
        <f>ROUND(D18*E18/(100+E18),2)</f>
        <v/>
      </c>
      <c r="G18" s="10" t="n">
        <v>100</v>
      </c>
      <c r="H18" s="9">
        <f>ROUND(F18*G18/100,2)</f>
        <v/>
      </c>
      <c r="I18" s="9">
        <f>D18-F18</f>
        <v/>
      </c>
    </row>
    <row r="19">
      <c r="C19" s="11" t="inlineStr">
        <is>
          <t>TOTAL DÉPENSES</t>
        </is>
      </c>
      <c r="D19" s="12">
        <f>SUM(D11:D18)</f>
        <v/>
      </c>
      <c r="F19" s="12">
        <f>SUM(F11:F18)</f>
        <v/>
      </c>
      <c r="H19" s="12">
        <f>SUM(H11:H18)</f>
        <v/>
      </c>
      <c r="I19" s="12">
        <f>SUM(I11:I18)</f>
        <v/>
      </c>
    </row>
    <row r="21" ht="19" customHeight="1">
      <c r="A21" s="5" t="inlineStr">
        <is>
          <t>2.  Indemnités kilométriques (barème 2026)</t>
        </is>
      </c>
    </row>
    <row r="22" ht="26" customHeight="1">
      <c r="A22" s="6" t="inlineStr">
        <is>
          <t>Date</t>
        </is>
      </c>
      <c r="B22" s="6" t="inlineStr">
        <is>
          <t>Trajet (départ → arrivée)</t>
        </is>
      </c>
      <c r="C22" s="6" t="inlineStr">
        <is>
          <t>Puiss. (CV)</t>
        </is>
      </c>
      <c r="D22" s="6" t="inlineStr">
        <is>
          <t>Km</t>
        </is>
      </c>
      <c r="E22" s="6" t="inlineStr">
        <is>
          <t>€ / km</t>
        </is>
      </c>
      <c r="F22" s="6" t="inlineStr">
        <is>
          <t>Indemnité (€)</t>
        </is>
      </c>
    </row>
    <row r="23">
      <c r="A23" s="7" t="inlineStr">
        <is>
          <t>06/06/2026</t>
        </is>
      </c>
      <c r="B23" s="8" t="inlineStr">
        <is>
          <t>Agence → Vienne</t>
        </is>
      </c>
      <c r="C23" s="7" t="n">
        <v>5</v>
      </c>
      <c r="D23" s="7" t="n">
        <v>84</v>
      </c>
      <c r="E23" s="13">
        <f>VLOOKUP(C23,Barème!$A$2:$B$6,2,TRUE)</f>
        <v/>
      </c>
      <c r="F23" s="9">
        <f>ROUND(D23*E23,2)</f>
        <v/>
      </c>
    </row>
    <row r="24">
      <c r="A24" s="7" t="inlineStr">
        <is>
          <t>07/06/2026</t>
        </is>
      </c>
      <c r="B24" s="8" t="inlineStr">
        <is>
          <t>Vienne → Valence</t>
        </is>
      </c>
      <c r="C24" s="7" t="n">
        <v>5</v>
      </c>
      <c r="D24" s="7" t="n">
        <v>130</v>
      </c>
      <c r="E24" s="13">
        <f>VLOOKUP(C24,Barème!$A$2:$B$6,2,TRUE)</f>
        <v/>
      </c>
      <c r="F24" s="9">
        <f>ROUND(D24*E24,2)</f>
        <v/>
      </c>
    </row>
    <row r="25">
      <c r="A25" s="7" t="inlineStr">
        <is>
          <t>08/06/2026</t>
        </is>
      </c>
      <c r="B25" s="8" t="inlineStr">
        <is>
          <t>Retour agence</t>
        </is>
      </c>
      <c r="C25" s="7" t="n">
        <v>5</v>
      </c>
      <c r="D25" s="7" t="n">
        <v>96</v>
      </c>
      <c r="E25" s="13">
        <f>VLOOKUP(C25,Barème!$A$2:$B$6,2,TRUE)</f>
        <v/>
      </c>
      <c r="F25" s="9">
        <f>ROUND(D25*E25,2)</f>
        <v/>
      </c>
    </row>
    <row r="26">
      <c r="E26" s="11" t="inlineStr">
        <is>
          <t>TOTAL IK</t>
        </is>
      </c>
      <c r="F26" s="12">
        <f>SUM(F23:F25)</f>
        <v/>
      </c>
    </row>
    <row r="27">
      <c r="A27" s="14" t="inlineStr">
        <is>
          <t>Barème forfaitaire ≤ 5 000 km. Au-delà, appliquer la tranche du barème (voir onglet « Barème »). Véhicule électrique : +20 %. Aucune TVA sur les indemnités kilométriques.</t>
        </is>
      </c>
    </row>
    <row r="29" ht="19" customHeight="1">
      <c r="A29" s="5" t="inlineStr">
        <is>
          <t>3.  Récapitulatif du remboursement</t>
        </is>
      </c>
    </row>
    <row r="30">
      <c r="B30" s="15" t="inlineStr">
        <is>
          <t>Total des dépenses (TTC réellement avancé)</t>
        </is>
      </c>
      <c r="E30" s="16">
        <f>D19</f>
        <v/>
      </c>
    </row>
    <row r="31">
      <c r="B31" s="15" t="inlineStr">
        <is>
          <t>Total des indemnités kilométriques</t>
        </is>
      </c>
      <c r="E31" s="16">
        <f>F26</f>
        <v/>
      </c>
    </row>
    <row r="32">
      <c r="B32" s="15" t="inlineStr">
        <is>
          <t>Avance / acompte déjà perçu (à déduire)</t>
        </is>
      </c>
      <c r="E32" s="16" t="n">
        <v>0</v>
      </c>
    </row>
    <row r="33">
      <c r="B33" s="17" t="inlineStr">
        <is>
          <t>NET À REMBOURSER AU SALARIÉ</t>
        </is>
      </c>
      <c r="C33" s="18" t="n"/>
      <c r="D33" s="18" t="n"/>
      <c r="E33" s="19">
        <f>E30+E31-E32</f>
        <v/>
      </c>
    </row>
    <row r="34">
      <c r="B34" s="20" t="inlineStr">
        <is>
          <t>Pour information — TVA récupérable par l’entreprise (n’affecte pas le remboursement) :</t>
        </is>
      </c>
      <c r="E34" s="21">
        <f>H19</f>
        <v/>
      </c>
    </row>
    <row r="36">
      <c r="B36" s="22" t="inlineStr">
        <is>
          <t>Le salarié</t>
        </is>
      </c>
      <c r="D36" s="22" t="inlineStr">
        <is>
          <t>Le responsable</t>
        </is>
      </c>
      <c r="G36" s="22" t="inlineStr">
        <is>
          <t>Le service comptable</t>
        </is>
      </c>
    </row>
    <row r="37">
      <c r="B37" s="23" t="inlineStr">
        <is>
          <t>Date + signature :</t>
        </is>
      </c>
      <c r="C37" s="24" t="n"/>
      <c r="D37" s="23" t="inlineStr">
        <is>
          <t>Date + signature :</t>
        </is>
      </c>
      <c r="E37" s="24" t="n"/>
      <c r="G37" s="23" t="inlineStr">
        <is>
          <t>Date + signature :</t>
        </is>
      </c>
      <c r="H37" s="24" t="n"/>
    </row>
    <row r="38">
      <c r="B38" s="25" t="n"/>
      <c r="C38" s="26" t="n"/>
      <c r="D38" s="25" t="n"/>
      <c r="E38" s="26" t="n"/>
      <c r="G38" s="25" t="n"/>
      <c r="H38" s="26" t="n"/>
    </row>
    <row r="40">
      <c r="A40" s="27" t="inlineStr">
        <is>
          <t>Justificatifs obligatoires à joindre (factures, tickets). Conservez-les. TVA récupérable : restauration 100 % · carburant VP 80 % · hébergement et transport de voyageurs 0 % · péage/parking 100 %.</t>
        </is>
      </c>
    </row>
    <row r="41"/>
  </sheetData>
  <mergeCells count="20">
    <mergeCell ref="G6:I6"/>
    <mergeCell ref="A27:I27"/>
    <mergeCell ref="A21:I21"/>
    <mergeCell ref="B34:D34"/>
    <mergeCell ref="A2:I2"/>
    <mergeCell ref="G5:I5"/>
    <mergeCell ref="A40:I41"/>
    <mergeCell ref="G4:I4"/>
    <mergeCell ref="B30:D30"/>
    <mergeCell ref="B6:D6"/>
    <mergeCell ref="A29:I29"/>
    <mergeCell ref="B33:D33"/>
    <mergeCell ref="B5:D5"/>
    <mergeCell ref="B32:D32"/>
    <mergeCell ref="B4:D4"/>
    <mergeCell ref="A9:I9"/>
    <mergeCell ref="B7:D7"/>
    <mergeCell ref="B31:D31"/>
    <mergeCell ref="A1:I1"/>
    <mergeCell ref="G7:I7"/>
  </mergeCells>
  <pageMargins left="0.3" right="0.3" top="0.4" bottom="0.4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2" customWidth="1" min="2" max="2"/>
    <col width="22" customWidth="1" min="3" max="3"/>
    <col width="14" customWidth="1" min="4" max="4"/>
    <col width="16" customWidth="1" min="5" max="5"/>
  </cols>
  <sheetData>
    <row r="1">
      <c r="A1" s="28" t="inlineStr">
        <is>
          <t>Barème kilométrique 2026 — voitures (€/km)</t>
        </is>
      </c>
    </row>
    <row r="3">
      <c r="A3" s="29" t="inlineStr">
        <is>
          <t>CV (clé)</t>
        </is>
      </c>
      <c r="B3" s="29" t="inlineStr">
        <is>
          <t>≤ 5 000 km</t>
        </is>
      </c>
      <c r="C3" s="29" t="inlineStr">
        <is>
          <t>de 5 001 à 20 000 km</t>
        </is>
      </c>
      <c r="D3" s="29" t="inlineStr">
        <is>
          <t>&gt; 20 000 km</t>
        </is>
      </c>
      <c r="E3" s="29" t="inlineStr">
        <is>
          <t>Puissance</t>
        </is>
      </c>
    </row>
    <row r="4">
      <c r="A4" s="30" t="n">
        <v>1</v>
      </c>
      <c r="B4" s="31" t="n">
        <v>0.529</v>
      </c>
      <c r="C4" s="30" t="inlineStr">
        <is>
          <t>d × 0,316 + 1 065</t>
        </is>
      </c>
      <c r="D4" s="30" t="inlineStr">
        <is>
          <t>d × 0,370</t>
        </is>
      </c>
      <c r="E4" t="inlineStr">
        <is>
          <t>3 CV et moins</t>
        </is>
      </c>
    </row>
    <row r="5">
      <c r="A5" s="30" t="n">
        <v>4</v>
      </c>
      <c r="B5" s="31" t="n">
        <v>0.606</v>
      </c>
      <c r="C5" s="30" t="inlineStr">
        <is>
          <t>d × 0,340 + 1 330</t>
        </is>
      </c>
      <c r="D5" s="30" t="inlineStr">
        <is>
          <t>d × 0,407</t>
        </is>
      </c>
      <c r="E5" t="inlineStr">
        <is>
          <t>4 CV</t>
        </is>
      </c>
    </row>
    <row r="6">
      <c r="A6" s="30" t="n">
        <v>5</v>
      </c>
      <c r="B6" s="31" t="n">
        <v>0.636</v>
      </c>
      <c r="C6" s="30" t="inlineStr">
        <is>
          <t>d × 0,357 + 1 395</t>
        </is>
      </c>
      <c r="D6" s="30" t="inlineStr">
        <is>
          <t>d × 0,427</t>
        </is>
      </c>
      <c r="E6" t="inlineStr">
        <is>
          <t>5 CV</t>
        </is>
      </c>
    </row>
    <row r="7">
      <c r="A7" s="30" t="n">
        <v>6</v>
      </c>
      <c r="B7" s="31" t="n">
        <v>0.665</v>
      </c>
      <c r="C7" s="30" t="inlineStr">
        <is>
          <t>d × 0,374 + 1 457</t>
        </is>
      </c>
      <c r="D7" s="30" t="inlineStr">
        <is>
          <t>d × 0,447</t>
        </is>
      </c>
      <c r="E7" t="inlineStr">
        <is>
          <t>6 CV</t>
        </is>
      </c>
    </row>
    <row r="8">
      <c r="A8" s="30" t="n">
        <v>7</v>
      </c>
      <c r="B8" s="31" t="n">
        <v>0.697</v>
      </c>
      <c r="C8" s="30" t="inlineStr">
        <is>
          <t>d × 0,394 + 1 515</t>
        </is>
      </c>
      <c r="D8" s="30" t="inlineStr">
        <is>
          <t>d × 0,470</t>
        </is>
      </c>
      <c r="E8" t="inlineStr">
        <is>
          <t>7 CV et plus</t>
        </is>
      </c>
    </row>
    <row r="10">
      <c r="A10" s="20" t="inlineStr">
        <is>
          <t>Barème 2026 (identique à 2025, non revalorisé). Véhicule électrique : +20 %. d = distance annuelle en km.</t>
        </is>
      </c>
    </row>
  </sheetData>
  <mergeCells count="2">
    <mergeCell ref="A1:E1"/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2026-07-13T20:23:03Z</dcterms:created>
  <dcterms:modified xmlns:dcterms="http://purl.org/dc/terms/" xmlns:xsi="http://www.w3.org/2001/XMLSchema-instance" xsi:type="dcterms:W3CDTF">2026-07-13T20:23:03Z</dcterms:modified>
</cp:coreProperties>
</file>